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31"/>
  </bookViews>
  <sheets>
    <sheet name="C.2" sheetId="20" r:id="rId1"/>
    <sheet name="C.3" sheetId="21" r:id="rId2"/>
    <sheet name="C.4" sheetId="22" r:id="rId3"/>
    <sheet name="C.3.1" sheetId="9" r:id="rId4"/>
    <sheet name="C.4.1" sheetId="10" r:id="rId5"/>
    <sheet name="C.3.2" sheetId="11" r:id="rId6"/>
    <sheet name="C.4.2" sheetId="12" r:id="rId7"/>
    <sheet name="C.3.3" sheetId="13" r:id="rId8"/>
    <sheet name="C.4.3" sheetId="14" r:id="rId9"/>
    <sheet name="C.3.4" sheetId="15" r:id="rId10"/>
    <sheet name="C.4.4" sheetId="16" r:id="rId11"/>
    <sheet name="C.3.5" sheetId="17" r:id="rId12"/>
    <sheet name="C.4.5" sheetId="18" r:id="rId13"/>
    <sheet name="B.1" sheetId="1" r:id="rId14"/>
    <sheet name="B.2" sheetId="2" r:id="rId15"/>
    <sheet name="B.2.1" sheetId="3" r:id="rId16"/>
    <sheet name="B.2.2" sheetId="4" r:id="rId17"/>
    <sheet name="B.2.3" sheetId="5" r:id="rId18"/>
    <sheet name="B.2.4" sheetId="6" r:id="rId19"/>
    <sheet name="B.2.5" sheetId="7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K16" i="22" l="1"/>
  <c r="G16" i="22"/>
  <c r="C16" i="22"/>
  <c r="J16" i="22"/>
  <c r="H16" i="22"/>
  <c r="F16" i="22"/>
  <c r="D16" i="22"/>
  <c r="I16" i="22"/>
  <c r="E16" i="22"/>
  <c r="H8" i="22"/>
  <c r="D8" i="22"/>
  <c r="K8" i="22"/>
  <c r="I8" i="22"/>
  <c r="G8" i="22"/>
  <c r="E8" i="22"/>
  <c r="C8" i="22"/>
  <c r="J8" i="22"/>
  <c r="F8" i="22"/>
  <c r="H4" i="22"/>
  <c r="D4" i="22"/>
  <c r="K4" i="22"/>
  <c r="K26" i="22" s="1"/>
  <c r="I4" i="22"/>
  <c r="I26" i="22" s="1"/>
  <c r="G4" i="22"/>
  <c r="G26" i="22" s="1"/>
  <c r="E4" i="22"/>
  <c r="E26" i="22" s="1"/>
  <c r="C4" i="22"/>
  <c r="C26" i="22" s="1"/>
  <c r="J4" i="22"/>
  <c r="F4" i="22"/>
  <c r="F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I19" i="21"/>
  <c r="E19" i="21"/>
  <c r="Z7" i="21"/>
  <c r="Z6" i="21"/>
  <c r="Z5" i="21"/>
  <c r="K19" i="21"/>
  <c r="J19" i="21"/>
  <c r="H19" i="21"/>
  <c r="G19" i="21"/>
  <c r="F19" i="21"/>
  <c r="D19" i="21"/>
  <c r="C19" i="21"/>
  <c r="Z4" i="21"/>
  <c r="H15" i="20"/>
  <c r="D15" i="20"/>
  <c r="I4" i="20"/>
  <c r="E4" i="20"/>
  <c r="J4" i="20"/>
  <c r="F4" i="20"/>
  <c r="K15" i="20"/>
  <c r="J15" i="20"/>
  <c r="I15" i="20"/>
  <c r="G15" i="20"/>
  <c r="F15" i="20"/>
  <c r="E15" i="20"/>
  <c r="C15" i="20"/>
  <c r="H4" i="20"/>
  <c r="D4" i="20"/>
  <c r="J16" i="18"/>
  <c r="F16" i="18"/>
  <c r="K16" i="18"/>
  <c r="H16" i="18"/>
  <c r="G16" i="18"/>
  <c r="D16" i="18"/>
  <c r="C16" i="18"/>
  <c r="I16" i="18"/>
  <c r="E16" i="18"/>
  <c r="K8" i="18"/>
  <c r="G8" i="18"/>
  <c r="C8" i="18"/>
  <c r="I8" i="18"/>
  <c r="H8" i="18"/>
  <c r="E8" i="18"/>
  <c r="D8" i="18"/>
  <c r="J8" i="18"/>
  <c r="F8" i="18"/>
  <c r="K4" i="18"/>
  <c r="G4" i="18"/>
  <c r="C4" i="18"/>
  <c r="I4" i="18"/>
  <c r="H4" i="18"/>
  <c r="H26" i="18" s="1"/>
  <c r="E4" i="18"/>
  <c r="D4" i="18"/>
  <c r="D26" i="18" s="1"/>
  <c r="J4" i="18"/>
  <c r="J26" i="18" s="1"/>
  <c r="F4" i="18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I19" i="17"/>
  <c r="E19" i="17"/>
  <c r="Z5" i="17"/>
  <c r="K19" i="17"/>
  <c r="J19" i="17"/>
  <c r="H19" i="17"/>
  <c r="G19" i="17"/>
  <c r="F19" i="17"/>
  <c r="D19" i="17"/>
  <c r="C19" i="17"/>
  <c r="Z4" i="17"/>
  <c r="K16" i="16"/>
  <c r="G16" i="16"/>
  <c r="C16" i="16"/>
  <c r="I16" i="16"/>
  <c r="H16" i="16"/>
  <c r="E16" i="16"/>
  <c r="D16" i="16"/>
  <c r="J16" i="16"/>
  <c r="F16" i="16"/>
  <c r="I8" i="16"/>
  <c r="E8" i="16"/>
  <c r="J8" i="16"/>
  <c r="H8" i="16"/>
  <c r="F8" i="16"/>
  <c r="D8" i="16"/>
  <c r="K8" i="16"/>
  <c r="G8" i="16"/>
  <c r="C8" i="16"/>
  <c r="I4" i="16"/>
  <c r="I26" i="16" s="1"/>
  <c r="E4" i="16"/>
  <c r="E26" i="16" s="1"/>
  <c r="J4" i="16"/>
  <c r="J26" i="16" s="1"/>
  <c r="H4" i="16"/>
  <c r="F4" i="16"/>
  <c r="F26" i="16" s="1"/>
  <c r="D4" i="16"/>
  <c r="K4" i="16"/>
  <c r="K26" i="16" s="1"/>
  <c r="G4" i="16"/>
  <c r="G26" i="16" s="1"/>
  <c r="C4" i="16"/>
  <c r="C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J19" i="15"/>
  <c r="F19" i="15"/>
  <c r="Z6" i="15"/>
  <c r="Z5" i="15"/>
  <c r="K19" i="15"/>
  <c r="I19" i="15"/>
  <c r="H19" i="15"/>
  <c r="G19" i="15"/>
  <c r="E19" i="15"/>
  <c r="D19" i="15"/>
  <c r="C19" i="15"/>
  <c r="Z4" i="15"/>
  <c r="I16" i="14"/>
  <c r="E16" i="14"/>
  <c r="J16" i="14"/>
  <c r="H16" i="14"/>
  <c r="F16" i="14"/>
  <c r="D16" i="14"/>
  <c r="K16" i="14"/>
  <c r="G16" i="14"/>
  <c r="C16" i="14"/>
  <c r="J8" i="14"/>
  <c r="F8" i="14"/>
  <c r="I8" i="14"/>
  <c r="E8" i="14"/>
  <c r="K8" i="14"/>
  <c r="G8" i="14"/>
  <c r="C8" i="14"/>
  <c r="H8" i="14"/>
  <c r="D8" i="14"/>
  <c r="I4" i="14"/>
  <c r="I26" i="14" s="1"/>
  <c r="E4" i="14"/>
  <c r="E26" i="14" s="1"/>
  <c r="J4" i="14"/>
  <c r="J26" i="14" s="1"/>
  <c r="F4" i="14"/>
  <c r="F26" i="14" s="1"/>
  <c r="K4" i="14"/>
  <c r="K26" i="14" s="1"/>
  <c r="G4" i="14"/>
  <c r="G26" i="14" s="1"/>
  <c r="C4" i="14"/>
  <c r="C26" i="14" s="1"/>
  <c r="H4" i="14"/>
  <c r="D4" i="14"/>
  <c r="D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K19" i="13"/>
  <c r="J19" i="13"/>
  <c r="I19" i="13"/>
  <c r="H19" i="13"/>
  <c r="G19" i="13"/>
  <c r="F19" i="13"/>
  <c r="E19" i="13"/>
  <c r="D19" i="13"/>
  <c r="C19" i="13"/>
  <c r="Z4" i="13"/>
  <c r="H16" i="12"/>
  <c r="D16" i="12"/>
  <c r="K16" i="12"/>
  <c r="I16" i="12"/>
  <c r="G16" i="12"/>
  <c r="E16" i="12"/>
  <c r="C16" i="12"/>
  <c r="J16" i="12"/>
  <c r="F16" i="12"/>
  <c r="I8" i="12"/>
  <c r="E8" i="12"/>
  <c r="J8" i="12"/>
  <c r="H8" i="12"/>
  <c r="F8" i="12"/>
  <c r="D8" i="12"/>
  <c r="K8" i="12"/>
  <c r="G8" i="12"/>
  <c r="C8" i="12"/>
  <c r="I4" i="12"/>
  <c r="E4" i="12"/>
  <c r="J4" i="12"/>
  <c r="H4" i="12"/>
  <c r="F4" i="12"/>
  <c r="D4" i="12"/>
  <c r="K4" i="12"/>
  <c r="G4" i="12"/>
  <c r="G26" i="12" s="1"/>
  <c r="C4" i="12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J19" i="11"/>
  <c r="F19" i="11"/>
  <c r="Z5" i="11"/>
  <c r="K19" i="11"/>
  <c r="I19" i="11"/>
  <c r="H19" i="11"/>
  <c r="G19" i="11"/>
  <c r="E19" i="11"/>
  <c r="D19" i="11"/>
  <c r="C19" i="11"/>
  <c r="Z4" i="11"/>
  <c r="I16" i="10"/>
  <c r="E16" i="10"/>
  <c r="J16" i="10"/>
  <c r="F16" i="10"/>
  <c r="K16" i="10"/>
  <c r="G16" i="10"/>
  <c r="C16" i="10"/>
  <c r="H16" i="10"/>
  <c r="D16" i="10"/>
  <c r="K8" i="10"/>
  <c r="G8" i="10"/>
  <c r="C8" i="10"/>
  <c r="I8" i="10"/>
  <c r="E8" i="10"/>
  <c r="J8" i="10"/>
  <c r="F8" i="10"/>
  <c r="H8" i="10"/>
  <c r="D8" i="10"/>
  <c r="J4" i="10"/>
  <c r="F4" i="10"/>
  <c r="K4" i="10"/>
  <c r="G4" i="10"/>
  <c r="C4" i="10"/>
  <c r="C26" i="10" s="1"/>
  <c r="H4" i="10"/>
  <c r="D4" i="10"/>
  <c r="I4" i="10"/>
  <c r="E4" i="10"/>
  <c r="Z20" i="9"/>
  <c r="Z19" i="9"/>
  <c r="H19" i="9"/>
  <c r="D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K19" i="9"/>
  <c r="J19" i="9"/>
  <c r="I19" i="9"/>
  <c r="G19" i="9"/>
  <c r="F19" i="9"/>
  <c r="E19" i="9"/>
  <c r="C19" i="9"/>
  <c r="Z4" i="9"/>
  <c r="M81" i="7"/>
  <c r="L81" i="7"/>
  <c r="K81" i="7"/>
  <c r="J81" i="7"/>
  <c r="I81" i="7"/>
  <c r="H81" i="7"/>
  <c r="G81" i="7"/>
  <c r="F81" i="7"/>
  <c r="E81" i="7"/>
  <c r="M78" i="7"/>
  <c r="L78" i="7"/>
  <c r="K78" i="7"/>
  <c r="J78" i="7"/>
  <c r="I78" i="7"/>
  <c r="H78" i="7"/>
  <c r="G78" i="7"/>
  <c r="F78" i="7"/>
  <c r="E78" i="7"/>
  <c r="M77" i="7"/>
  <c r="L77" i="7"/>
  <c r="K77" i="7"/>
  <c r="J77" i="7"/>
  <c r="I77" i="7"/>
  <c r="H77" i="7"/>
  <c r="G77" i="7"/>
  <c r="F77" i="7"/>
  <c r="E77" i="7"/>
  <c r="M73" i="7"/>
  <c r="L73" i="7"/>
  <c r="K73" i="7"/>
  <c r="J73" i="7"/>
  <c r="I73" i="7"/>
  <c r="H73" i="7"/>
  <c r="G73" i="7"/>
  <c r="F73" i="7"/>
  <c r="E73" i="7"/>
  <c r="F68" i="7"/>
  <c r="F64" i="7" s="1"/>
  <c r="F51" i="7" s="1"/>
  <c r="M68" i="7"/>
  <c r="L68" i="7"/>
  <c r="K68" i="7"/>
  <c r="J68" i="7"/>
  <c r="I68" i="7"/>
  <c r="H68" i="7"/>
  <c r="G68" i="7"/>
  <c r="E68" i="7"/>
  <c r="M65" i="7"/>
  <c r="L65" i="7"/>
  <c r="K65" i="7"/>
  <c r="J65" i="7"/>
  <c r="I65" i="7"/>
  <c r="H65" i="7"/>
  <c r="G65" i="7"/>
  <c r="F65" i="7"/>
  <c r="E65" i="7"/>
  <c r="M64" i="7"/>
  <c r="L64" i="7"/>
  <c r="K64" i="7"/>
  <c r="J64" i="7"/>
  <c r="I64" i="7"/>
  <c r="H64" i="7"/>
  <c r="G64" i="7"/>
  <c r="E64" i="7"/>
  <c r="M59" i="7"/>
  <c r="L59" i="7"/>
  <c r="K59" i="7"/>
  <c r="J59" i="7"/>
  <c r="I59" i="7"/>
  <c r="H59" i="7"/>
  <c r="G59" i="7"/>
  <c r="F59" i="7"/>
  <c r="E59" i="7"/>
  <c r="M56" i="7"/>
  <c r="L56" i="7"/>
  <c r="K56" i="7"/>
  <c r="J56" i="7"/>
  <c r="I56" i="7"/>
  <c r="H56" i="7"/>
  <c r="G56" i="7"/>
  <c r="F56" i="7"/>
  <c r="E56" i="7"/>
  <c r="M53" i="7"/>
  <c r="L53" i="7"/>
  <c r="K53" i="7"/>
  <c r="J53" i="7"/>
  <c r="I53" i="7"/>
  <c r="H53" i="7"/>
  <c r="G53" i="7"/>
  <c r="F53" i="7"/>
  <c r="E53" i="7"/>
  <c r="M52" i="7"/>
  <c r="L52" i="7"/>
  <c r="K52" i="7"/>
  <c r="J52" i="7"/>
  <c r="I52" i="7"/>
  <c r="H52" i="7"/>
  <c r="G52" i="7"/>
  <c r="F52" i="7"/>
  <c r="E52" i="7"/>
  <c r="M51" i="7"/>
  <c r="L51" i="7"/>
  <c r="K51" i="7"/>
  <c r="J51" i="7"/>
  <c r="I51" i="7"/>
  <c r="H51" i="7"/>
  <c r="G51" i="7"/>
  <c r="E51" i="7"/>
  <c r="M47" i="7"/>
  <c r="L47" i="7"/>
  <c r="K47" i="7"/>
  <c r="J47" i="7"/>
  <c r="I47" i="7"/>
  <c r="H47" i="7"/>
  <c r="G47" i="7"/>
  <c r="F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H92" i="7" s="1"/>
  <c r="M5" i="7"/>
  <c r="M4" i="7" s="1"/>
  <c r="M92" i="7" s="1"/>
  <c r="K5" i="7"/>
  <c r="K4" i="7" s="1"/>
  <c r="K92" i="7" s="1"/>
  <c r="I5" i="7"/>
  <c r="I4" i="7" s="1"/>
  <c r="I92" i="7" s="1"/>
  <c r="G5" i="7"/>
  <c r="G4" i="7" s="1"/>
  <c r="G92" i="7" s="1"/>
  <c r="E5" i="7"/>
  <c r="E4" i="7" s="1"/>
  <c r="E92" i="7" s="1"/>
  <c r="J5" i="7"/>
  <c r="J4" i="7" s="1"/>
  <c r="J92" i="7" s="1"/>
  <c r="F5" i="7"/>
  <c r="F4" i="7" s="1"/>
  <c r="K81" i="6"/>
  <c r="G81" i="6"/>
  <c r="L81" i="6"/>
  <c r="J81" i="6"/>
  <c r="H81" i="6"/>
  <c r="F81" i="6"/>
  <c r="M81" i="6"/>
  <c r="I81" i="6"/>
  <c r="E81" i="6"/>
  <c r="J78" i="6"/>
  <c r="J77" i="6" s="1"/>
  <c r="F78" i="6"/>
  <c r="F77" i="6" s="1"/>
  <c r="M78" i="6"/>
  <c r="M77" i="6" s="1"/>
  <c r="K78" i="6"/>
  <c r="K77" i="6" s="1"/>
  <c r="I78" i="6"/>
  <c r="I77" i="6" s="1"/>
  <c r="G78" i="6"/>
  <c r="G77" i="6" s="1"/>
  <c r="E78" i="6"/>
  <c r="E77" i="6" s="1"/>
  <c r="L78" i="6"/>
  <c r="L77" i="6" s="1"/>
  <c r="H78" i="6"/>
  <c r="H77" i="6" s="1"/>
  <c r="J73" i="6"/>
  <c r="F73" i="6"/>
  <c r="M73" i="6"/>
  <c r="K73" i="6"/>
  <c r="I73" i="6"/>
  <c r="G73" i="6"/>
  <c r="E73" i="6"/>
  <c r="L73" i="6"/>
  <c r="H73" i="6"/>
  <c r="J68" i="6"/>
  <c r="F68" i="6"/>
  <c r="K68" i="6"/>
  <c r="G68" i="6"/>
  <c r="M68" i="6"/>
  <c r="L68" i="6"/>
  <c r="I68" i="6"/>
  <c r="H68" i="6"/>
  <c r="E68" i="6"/>
  <c r="M65" i="6"/>
  <c r="M64" i="6" s="1"/>
  <c r="I65" i="6"/>
  <c r="I64" i="6" s="1"/>
  <c r="E65" i="6"/>
  <c r="E64" i="6" s="1"/>
  <c r="J65" i="6"/>
  <c r="J64" i="6" s="1"/>
  <c r="F65" i="6"/>
  <c r="F64" i="6" s="1"/>
  <c r="L65" i="6"/>
  <c r="K65" i="6"/>
  <c r="K64" i="6" s="1"/>
  <c r="H65" i="6"/>
  <c r="G65" i="6"/>
  <c r="L64" i="6"/>
  <c r="H64" i="6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M51" i="6" s="1"/>
  <c r="I53" i="6"/>
  <c r="I52" i="6" s="1"/>
  <c r="I51" i="6" s="1"/>
  <c r="E53" i="6"/>
  <c r="E52" i="6" s="1"/>
  <c r="E51" i="6" s="1"/>
  <c r="J53" i="6"/>
  <c r="J52" i="6" s="1"/>
  <c r="F53" i="6"/>
  <c r="F52" i="6" s="1"/>
  <c r="L53" i="6"/>
  <c r="K53" i="6"/>
  <c r="K52" i="6" s="1"/>
  <c r="K51" i="6" s="1"/>
  <c r="H53" i="6"/>
  <c r="G53" i="6"/>
  <c r="L52" i="6"/>
  <c r="H52" i="6"/>
  <c r="H51" i="6" s="1"/>
  <c r="J47" i="6"/>
  <c r="F47" i="6"/>
  <c r="K47" i="6"/>
  <c r="G47" i="6"/>
  <c r="G4" i="6" s="1"/>
  <c r="M47" i="6"/>
  <c r="L47" i="6"/>
  <c r="I47" i="6"/>
  <c r="H47" i="6"/>
  <c r="E47" i="6"/>
  <c r="J8" i="6"/>
  <c r="F8" i="6"/>
  <c r="M8" i="6"/>
  <c r="L8" i="6"/>
  <c r="K8" i="6"/>
  <c r="I8" i="6"/>
  <c r="H8" i="6"/>
  <c r="G8" i="6"/>
  <c r="E8" i="6"/>
  <c r="L5" i="6"/>
  <c r="L4" i="6" s="1"/>
  <c r="H5" i="6"/>
  <c r="H4" i="6" s="1"/>
  <c r="M5" i="6"/>
  <c r="M4" i="6" s="1"/>
  <c r="K5" i="6"/>
  <c r="I5" i="6"/>
  <c r="I4" i="6" s="1"/>
  <c r="E5" i="6"/>
  <c r="E4" i="6" s="1"/>
  <c r="J5" i="6"/>
  <c r="J4" i="6" s="1"/>
  <c r="G5" i="6"/>
  <c r="F5" i="6"/>
  <c r="K81" i="5"/>
  <c r="G81" i="5"/>
  <c r="L81" i="5"/>
  <c r="J81" i="5"/>
  <c r="H81" i="5"/>
  <c r="F81" i="5"/>
  <c r="M81" i="5"/>
  <c r="I81" i="5"/>
  <c r="E81" i="5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J78" i="5"/>
  <c r="J77" i="5" s="1"/>
  <c r="H78" i="5"/>
  <c r="F78" i="5"/>
  <c r="M73" i="5"/>
  <c r="K73" i="5"/>
  <c r="I73" i="5"/>
  <c r="G73" i="5"/>
  <c r="E73" i="5"/>
  <c r="L73" i="5"/>
  <c r="J73" i="5"/>
  <c r="H73" i="5"/>
  <c r="F73" i="5"/>
  <c r="M68" i="5"/>
  <c r="K68" i="5"/>
  <c r="I68" i="5"/>
  <c r="G68" i="5"/>
  <c r="E68" i="5"/>
  <c r="L68" i="5"/>
  <c r="J68" i="5"/>
  <c r="H68" i="5"/>
  <c r="F68" i="5"/>
  <c r="L65" i="5"/>
  <c r="L64" i="5" s="1"/>
  <c r="L51" i="5" s="1"/>
  <c r="J65" i="5"/>
  <c r="J64" i="5" s="1"/>
  <c r="J51" i="5" s="1"/>
  <c r="H65" i="5"/>
  <c r="H64" i="5" s="1"/>
  <c r="H51" i="5" s="1"/>
  <c r="F65" i="5"/>
  <c r="F64" i="5" s="1"/>
  <c r="F51" i="5" s="1"/>
  <c r="M65" i="5"/>
  <c r="K65" i="5"/>
  <c r="K64" i="5" s="1"/>
  <c r="K51" i="5" s="1"/>
  <c r="I65" i="5"/>
  <c r="G65" i="5"/>
  <c r="G64" i="5" s="1"/>
  <c r="E65" i="5"/>
  <c r="M59" i="5"/>
  <c r="L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M47" i="5"/>
  <c r="L47" i="5"/>
  <c r="K47" i="5"/>
  <c r="J47" i="5"/>
  <c r="I47" i="5"/>
  <c r="H47" i="5"/>
  <c r="G47" i="5"/>
  <c r="F47" i="5"/>
  <c r="E47" i="5"/>
  <c r="J8" i="5"/>
  <c r="F8" i="5"/>
  <c r="M8" i="5"/>
  <c r="L8" i="5"/>
  <c r="K8" i="5"/>
  <c r="I8" i="5"/>
  <c r="H8" i="5"/>
  <c r="G8" i="5"/>
  <c r="E8" i="5"/>
  <c r="L5" i="5"/>
  <c r="L4" i="5" s="1"/>
  <c r="H5" i="5"/>
  <c r="H4" i="5" s="1"/>
  <c r="M5" i="5"/>
  <c r="M4" i="5" s="1"/>
  <c r="K5" i="5"/>
  <c r="K4" i="5" s="1"/>
  <c r="K92" i="5" s="1"/>
  <c r="I5" i="5"/>
  <c r="I4" i="5" s="1"/>
  <c r="G5" i="5"/>
  <c r="G4" i="5" s="1"/>
  <c r="E5" i="5"/>
  <c r="E4" i="5" s="1"/>
  <c r="J5" i="5"/>
  <c r="F5" i="5"/>
  <c r="F4" i="5" s="1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M78" i="4"/>
  <c r="M77" i="4" s="1"/>
  <c r="K78" i="4"/>
  <c r="I78" i="4"/>
  <c r="I77" i="4" s="1"/>
  <c r="G78" i="4"/>
  <c r="E78" i="4"/>
  <c r="E77" i="4" s="1"/>
  <c r="L78" i="4"/>
  <c r="H78" i="4"/>
  <c r="J73" i="4"/>
  <c r="F73" i="4"/>
  <c r="M73" i="4"/>
  <c r="K73" i="4"/>
  <c r="I73" i="4"/>
  <c r="G73" i="4"/>
  <c r="E73" i="4"/>
  <c r="L73" i="4"/>
  <c r="H73" i="4"/>
  <c r="J68" i="4"/>
  <c r="F68" i="4"/>
  <c r="M68" i="4"/>
  <c r="K68" i="4"/>
  <c r="I68" i="4"/>
  <c r="I64" i="4" s="1"/>
  <c r="G68" i="4"/>
  <c r="E68" i="4"/>
  <c r="E64" i="4" s="1"/>
  <c r="L68" i="4"/>
  <c r="H68" i="4"/>
  <c r="M65" i="4"/>
  <c r="M64" i="4" s="1"/>
  <c r="M51" i="4" s="1"/>
  <c r="J65" i="4"/>
  <c r="F65" i="4"/>
  <c r="L65" i="4"/>
  <c r="K65" i="4"/>
  <c r="K64" i="4" s="1"/>
  <c r="K51" i="4" s="1"/>
  <c r="I65" i="4"/>
  <c r="H65" i="4"/>
  <c r="G65" i="4"/>
  <c r="E65" i="4"/>
  <c r="L64" i="4"/>
  <c r="H64" i="4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L51" i="4"/>
  <c r="H51" i="4"/>
  <c r="M47" i="4"/>
  <c r="L47" i="4"/>
  <c r="K47" i="4"/>
  <c r="J47" i="4"/>
  <c r="I47" i="4"/>
  <c r="H47" i="4"/>
  <c r="G47" i="4"/>
  <c r="F47" i="4"/>
  <c r="E47" i="4"/>
  <c r="M8" i="4"/>
  <c r="J8" i="4"/>
  <c r="I8" i="4"/>
  <c r="F8" i="4"/>
  <c r="E8" i="4"/>
  <c r="L8" i="4"/>
  <c r="K8" i="4"/>
  <c r="K4" i="4" s="1"/>
  <c r="H8" i="4"/>
  <c r="G8" i="4"/>
  <c r="M5" i="4"/>
  <c r="M4" i="4" s="1"/>
  <c r="M92" i="4" s="1"/>
  <c r="I5" i="4"/>
  <c r="I4" i="4" s="1"/>
  <c r="E5" i="4"/>
  <c r="E4" i="4" s="1"/>
  <c r="K5" i="4"/>
  <c r="J5" i="4"/>
  <c r="G5" i="4"/>
  <c r="F5" i="4"/>
  <c r="F4" i="4" s="1"/>
  <c r="G4" i="4"/>
  <c r="M81" i="3"/>
  <c r="I81" i="3"/>
  <c r="E81" i="3"/>
  <c r="K81" i="3"/>
  <c r="J81" i="3"/>
  <c r="G81" i="3"/>
  <c r="F81" i="3"/>
  <c r="L81" i="3"/>
  <c r="H81" i="3"/>
  <c r="L78" i="3"/>
  <c r="L77" i="3" s="1"/>
  <c r="H78" i="3"/>
  <c r="H77" i="3" s="1"/>
  <c r="M78" i="3"/>
  <c r="J78" i="3"/>
  <c r="J77" i="3" s="1"/>
  <c r="I78" i="3"/>
  <c r="F78" i="3"/>
  <c r="F77" i="3" s="1"/>
  <c r="E78" i="3"/>
  <c r="K78" i="3"/>
  <c r="G78" i="3"/>
  <c r="G77" i="3" s="1"/>
  <c r="L73" i="3"/>
  <c r="H73" i="3"/>
  <c r="M73" i="3"/>
  <c r="J73" i="3"/>
  <c r="I73" i="3"/>
  <c r="F73" i="3"/>
  <c r="E73" i="3"/>
  <c r="K73" i="3"/>
  <c r="G73" i="3"/>
  <c r="L68" i="3"/>
  <c r="H68" i="3"/>
  <c r="M68" i="3"/>
  <c r="J68" i="3"/>
  <c r="I68" i="3"/>
  <c r="F68" i="3"/>
  <c r="E68" i="3"/>
  <c r="K68" i="3"/>
  <c r="G68" i="3"/>
  <c r="K65" i="3"/>
  <c r="K64" i="3" s="1"/>
  <c r="G65" i="3"/>
  <c r="G64" i="3" s="1"/>
  <c r="M65" i="3"/>
  <c r="M64" i="3" s="1"/>
  <c r="L65" i="3"/>
  <c r="L64" i="3" s="1"/>
  <c r="I65" i="3"/>
  <c r="I64" i="3" s="1"/>
  <c r="H65" i="3"/>
  <c r="H64" i="3" s="1"/>
  <c r="E65" i="3"/>
  <c r="E64" i="3" s="1"/>
  <c r="J65" i="3"/>
  <c r="F65" i="3"/>
  <c r="F64" i="3" s="1"/>
  <c r="M59" i="3"/>
  <c r="I59" i="3"/>
  <c r="E59" i="3"/>
  <c r="K59" i="3"/>
  <c r="J59" i="3"/>
  <c r="G59" i="3"/>
  <c r="F59" i="3"/>
  <c r="L59" i="3"/>
  <c r="H59" i="3"/>
  <c r="L56" i="3"/>
  <c r="H56" i="3"/>
  <c r="M56" i="3"/>
  <c r="J56" i="3"/>
  <c r="I56" i="3"/>
  <c r="F56" i="3"/>
  <c r="E56" i="3"/>
  <c r="K56" i="3"/>
  <c r="G56" i="3"/>
  <c r="K53" i="3"/>
  <c r="K52" i="3" s="1"/>
  <c r="K51" i="3" s="1"/>
  <c r="G53" i="3"/>
  <c r="G52" i="3" s="1"/>
  <c r="G51" i="3" s="1"/>
  <c r="M53" i="3"/>
  <c r="M52" i="3" s="1"/>
  <c r="M51" i="3" s="1"/>
  <c r="L53" i="3"/>
  <c r="L52" i="3" s="1"/>
  <c r="L51" i="3" s="1"/>
  <c r="I53" i="3"/>
  <c r="I52" i="3" s="1"/>
  <c r="I51" i="3" s="1"/>
  <c r="H53" i="3"/>
  <c r="H52" i="3" s="1"/>
  <c r="H51" i="3" s="1"/>
  <c r="E53" i="3"/>
  <c r="E52" i="3" s="1"/>
  <c r="E51" i="3" s="1"/>
  <c r="J53" i="3"/>
  <c r="J52" i="3" s="1"/>
  <c r="F53" i="3"/>
  <c r="L47" i="3"/>
  <c r="H47" i="3"/>
  <c r="M47" i="3"/>
  <c r="J47" i="3"/>
  <c r="I47" i="3"/>
  <c r="F47" i="3"/>
  <c r="E47" i="3"/>
  <c r="K47" i="3"/>
  <c r="G47" i="3"/>
  <c r="M8" i="3"/>
  <c r="I8" i="3"/>
  <c r="E8" i="3"/>
  <c r="L8" i="3"/>
  <c r="H8" i="3"/>
  <c r="J8" i="3"/>
  <c r="F8" i="3"/>
  <c r="K8" i="3"/>
  <c r="G8" i="3"/>
  <c r="L5" i="3"/>
  <c r="H5" i="3"/>
  <c r="M5" i="3"/>
  <c r="I5" i="3"/>
  <c r="E5" i="3"/>
  <c r="K5" i="3"/>
  <c r="J5" i="3"/>
  <c r="G5" i="3"/>
  <c r="F5" i="3"/>
  <c r="K4" i="3"/>
  <c r="G4" i="3"/>
  <c r="K81" i="2"/>
  <c r="G81" i="2"/>
  <c r="L81" i="2"/>
  <c r="H81" i="2"/>
  <c r="M81" i="2"/>
  <c r="J81" i="2"/>
  <c r="I81" i="2"/>
  <c r="F81" i="2"/>
  <c r="E81" i="2"/>
  <c r="J78" i="2"/>
  <c r="J77" i="2" s="1"/>
  <c r="F78" i="2"/>
  <c r="F77" i="2" s="1"/>
  <c r="K78" i="2"/>
  <c r="K77" i="2" s="1"/>
  <c r="G78" i="2"/>
  <c r="G77" i="2" s="1"/>
  <c r="M78" i="2"/>
  <c r="L78" i="2"/>
  <c r="L77" i="2" s="1"/>
  <c r="I78" i="2"/>
  <c r="H78" i="2"/>
  <c r="E78" i="2"/>
  <c r="M77" i="2"/>
  <c r="I77" i="2"/>
  <c r="E77" i="2"/>
  <c r="J73" i="2"/>
  <c r="F73" i="2"/>
  <c r="K73" i="2"/>
  <c r="G73" i="2"/>
  <c r="M73" i="2"/>
  <c r="L73" i="2"/>
  <c r="I73" i="2"/>
  <c r="H73" i="2"/>
  <c r="E73" i="2"/>
  <c r="J68" i="2"/>
  <c r="F68" i="2"/>
  <c r="K68" i="2"/>
  <c r="G68" i="2"/>
  <c r="M68" i="2"/>
  <c r="L68" i="2"/>
  <c r="I68" i="2"/>
  <c r="H68" i="2"/>
  <c r="E68" i="2"/>
  <c r="M65" i="2"/>
  <c r="M64" i="2" s="1"/>
  <c r="I65" i="2"/>
  <c r="I64" i="2" s="1"/>
  <c r="E65" i="2"/>
  <c r="E64" i="2" s="1"/>
  <c r="J65" i="2"/>
  <c r="J64" i="2" s="1"/>
  <c r="F65" i="2"/>
  <c r="F64" i="2" s="1"/>
  <c r="L65" i="2"/>
  <c r="K65" i="2"/>
  <c r="K64" i="2" s="1"/>
  <c r="H65" i="2"/>
  <c r="G65" i="2"/>
  <c r="L64" i="2"/>
  <c r="H64" i="2"/>
  <c r="K59" i="2"/>
  <c r="G59" i="2"/>
  <c r="L59" i="2"/>
  <c r="H59" i="2"/>
  <c r="M59" i="2"/>
  <c r="J59" i="2"/>
  <c r="I59" i="2"/>
  <c r="F59" i="2"/>
  <c r="E59" i="2"/>
  <c r="J56" i="2"/>
  <c r="F56" i="2"/>
  <c r="K56" i="2"/>
  <c r="G56" i="2"/>
  <c r="M56" i="2"/>
  <c r="L56" i="2"/>
  <c r="I56" i="2"/>
  <c r="H56" i="2"/>
  <c r="E56" i="2"/>
  <c r="M53" i="2"/>
  <c r="M52" i="2" s="1"/>
  <c r="M51" i="2" s="1"/>
  <c r="I53" i="2"/>
  <c r="I52" i="2" s="1"/>
  <c r="I51" i="2" s="1"/>
  <c r="E53" i="2"/>
  <c r="E52" i="2" s="1"/>
  <c r="E51" i="2" s="1"/>
  <c r="J53" i="2"/>
  <c r="J52" i="2" s="1"/>
  <c r="J51" i="2" s="1"/>
  <c r="F53" i="2"/>
  <c r="F52" i="2" s="1"/>
  <c r="F51" i="2" s="1"/>
  <c r="L53" i="2"/>
  <c r="K53" i="2"/>
  <c r="K52" i="2" s="1"/>
  <c r="K51" i="2" s="1"/>
  <c r="H53" i="2"/>
  <c r="G53" i="2"/>
  <c r="L52" i="2"/>
  <c r="L51" i="2" s="1"/>
  <c r="H52" i="2"/>
  <c r="H51" i="2" s="1"/>
  <c r="J47" i="2"/>
  <c r="F47" i="2"/>
  <c r="K47" i="2"/>
  <c r="K4" i="2" s="1"/>
  <c r="G47" i="2"/>
  <c r="G4" i="2" s="1"/>
  <c r="M47" i="2"/>
  <c r="L47" i="2"/>
  <c r="I47" i="2"/>
  <c r="H47" i="2"/>
  <c r="E47" i="2"/>
  <c r="M8" i="2"/>
  <c r="I8" i="2"/>
  <c r="E8" i="2"/>
  <c r="J8" i="2"/>
  <c r="F8" i="2"/>
  <c r="L8" i="2"/>
  <c r="K8" i="2"/>
  <c r="H8" i="2"/>
  <c r="G8" i="2"/>
  <c r="L5" i="2"/>
  <c r="L4" i="2" s="1"/>
  <c r="L92" i="2" s="1"/>
  <c r="H5" i="2"/>
  <c r="H4" i="2" s="1"/>
  <c r="M5" i="2"/>
  <c r="M4" i="2" s="1"/>
  <c r="M92" i="2" s="1"/>
  <c r="I5" i="2"/>
  <c r="I4" i="2" s="1"/>
  <c r="I92" i="2" s="1"/>
  <c r="E5" i="2"/>
  <c r="E4" i="2" s="1"/>
  <c r="E92" i="2" s="1"/>
  <c r="K5" i="2"/>
  <c r="J5" i="2"/>
  <c r="G5" i="2"/>
  <c r="F5" i="2"/>
  <c r="F4" i="2" s="1"/>
  <c r="F92" i="2" s="1"/>
  <c r="J36" i="1"/>
  <c r="F36" i="1"/>
  <c r="K36" i="1"/>
  <c r="G36" i="1"/>
  <c r="M36" i="1"/>
  <c r="L36" i="1"/>
  <c r="I36" i="1"/>
  <c r="H36" i="1"/>
  <c r="E36" i="1"/>
  <c r="M31" i="1"/>
  <c r="I31" i="1"/>
  <c r="E31" i="1"/>
  <c r="J31" i="1"/>
  <c r="F31" i="1"/>
  <c r="K31" i="1"/>
  <c r="G31" i="1"/>
  <c r="L31" i="1"/>
  <c r="H31" i="1"/>
  <c r="K21" i="1"/>
  <c r="G21" i="1"/>
  <c r="M21" i="1"/>
  <c r="L21" i="1"/>
  <c r="J21" i="1"/>
  <c r="I21" i="1"/>
  <c r="H21" i="1"/>
  <c r="F21" i="1"/>
  <c r="E21" i="1"/>
  <c r="L10" i="1"/>
  <c r="L9" i="1" s="1"/>
  <c r="H10" i="1"/>
  <c r="H9" i="1" s="1"/>
  <c r="M10" i="1"/>
  <c r="M9" i="1" s="1"/>
  <c r="K10" i="1"/>
  <c r="J10" i="1"/>
  <c r="I10" i="1"/>
  <c r="I9" i="1" s="1"/>
  <c r="G10" i="1"/>
  <c r="F10" i="1"/>
  <c r="E10" i="1"/>
  <c r="E9" i="1" s="1"/>
  <c r="K9" i="1"/>
  <c r="J9" i="1"/>
  <c r="G9" i="1"/>
  <c r="F9" i="1"/>
  <c r="L4" i="1"/>
  <c r="H4" i="1"/>
  <c r="M4" i="1"/>
  <c r="I4" i="1"/>
  <c r="E4" i="1"/>
  <c r="J4" i="1"/>
  <c r="F4" i="1"/>
  <c r="K4" i="1"/>
  <c r="K40" i="1" s="1"/>
  <c r="G4" i="1"/>
  <c r="G40" i="1" s="1"/>
  <c r="J26" i="22" l="1"/>
  <c r="D26" i="22"/>
  <c r="H26" i="22"/>
  <c r="C4" i="20"/>
  <c r="G4" i="20"/>
  <c r="K4" i="20"/>
  <c r="I26" i="10"/>
  <c r="K26" i="12"/>
  <c r="F26" i="12"/>
  <c r="J26" i="12"/>
  <c r="E26" i="12"/>
  <c r="I26" i="12"/>
  <c r="H26" i="14"/>
  <c r="D26" i="16"/>
  <c r="H26" i="16"/>
  <c r="C26" i="18"/>
  <c r="G26" i="18"/>
  <c r="K26" i="18"/>
  <c r="E26" i="10"/>
  <c r="D26" i="10"/>
  <c r="H26" i="10"/>
  <c r="G26" i="10"/>
  <c r="K26" i="10"/>
  <c r="F26" i="10"/>
  <c r="J26" i="10"/>
  <c r="C26" i="12"/>
  <c r="D26" i="12"/>
  <c r="H26" i="12"/>
  <c r="F26" i="18"/>
  <c r="E26" i="18"/>
  <c r="I26" i="18"/>
  <c r="H77" i="2"/>
  <c r="F52" i="3"/>
  <c r="F51" i="3" s="1"/>
  <c r="K77" i="3"/>
  <c r="H92" i="2"/>
  <c r="K92" i="2"/>
  <c r="F4" i="3"/>
  <c r="E4" i="3"/>
  <c r="E92" i="3" s="1"/>
  <c r="I4" i="3"/>
  <c r="M4" i="3"/>
  <c r="H4" i="3"/>
  <c r="H92" i="3" s="1"/>
  <c r="L4" i="3"/>
  <c r="L92" i="3" s="1"/>
  <c r="E77" i="3"/>
  <c r="I77" i="3"/>
  <c r="M77" i="3"/>
  <c r="F40" i="1"/>
  <c r="J40" i="1"/>
  <c r="E40" i="1"/>
  <c r="I40" i="1"/>
  <c r="M40" i="1"/>
  <c r="H40" i="1"/>
  <c r="L40" i="1"/>
  <c r="J4" i="2"/>
  <c r="J92" i="2" s="1"/>
  <c r="G52" i="2"/>
  <c r="G51" i="2" s="1"/>
  <c r="G92" i="2" s="1"/>
  <c r="G64" i="2"/>
  <c r="J4" i="3"/>
  <c r="J64" i="3"/>
  <c r="J51" i="3" s="1"/>
  <c r="J4" i="4"/>
  <c r="E51" i="4"/>
  <c r="E92" i="4" s="1"/>
  <c r="I51" i="4"/>
  <c r="L77" i="4"/>
  <c r="I92" i="5"/>
  <c r="H92" i="5"/>
  <c r="L92" i="5"/>
  <c r="G51" i="5"/>
  <c r="H77" i="5"/>
  <c r="F4" i="6"/>
  <c r="F92" i="6" s="1"/>
  <c r="G52" i="6"/>
  <c r="G64" i="6"/>
  <c r="H5" i="4"/>
  <c r="H4" i="4" s="1"/>
  <c r="L5" i="4"/>
  <c r="L4" i="4" s="1"/>
  <c r="L92" i="4" s="1"/>
  <c r="F64" i="4"/>
  <c r="F51" i="4" s="1"/>
  <c r="J64" i="4"/>
  <c r="J51" i="4" s="1"/>
  <c r="I64" i="5"/>
  <c r="I51" i="5" s="1"/>
  <c r="K4" i="6"/>
  <c r="K92" i="6" s="1"/>
  <c r="F51" i="6"/>
  <c r="J51" i="6"/>
  <c r="J92" i="6" s="1"/>
  <c r="F92" i="7"/>
  <c r="G92" i="3"/>
  <c r="K92" i="3"/>
  <c r="F92" i="4"/>
  <c r="I92" i="4"/>
  <c r="G92" i="5"/>
  <c r="G64" i="4"/>
  <c r="G51" i="4" s="1"/>
  <c r="H77" i="4"/>
  <c r="G77" i="4"/>
  <c r="G92" i="4" s="1"/>
  <c r="K77" i="4"/>
  <c r="K92" i="4" s="1"/>
  <c r="J4" i="5"/>
  <c r="J92" i="5" s="1"/>
  <c r="E64" i="5"/>
  <c r="E51" i="5" s="1"/>
  <c r="E92" i="5" s="1"/>
  <c r="M64" i="5"/>
  <c r="M51" i="5" s="1"/>
  <c r="M92" i="5" s="1"/>
  <c r="F77" i="5"/>
  <c r="F92" i="5" s="1"/>
  <c r="E92" i="6"/>
  <c r="I92" i="6"/>
  <c r="M92" i="6"/>
  <c r="H92" i="6"/>
  <c r="L51" i="6"/>
  <c r="L92" i="6" s="1"/>
  <c r="J92" i="3" l="1"/>
  <c r="G51" i="6"/>
  <c r="G92" i="6" s="1"/>
  <c r="J92" i="4"/>
  <c r="F92" i="3"/>
  <c r="M92" i="3"/>
  <c r="H92" i="4"/>
  <c r="I92" i="3"/>
</calcChain>
</file>

<file path=xl/sharedStrings.xml><?xml version="1.0" encoding="utf-8"?>
<sst xmlns="http://schemas.openxmlformats.org/spreadsheetml/2006/main" count="9181" uniqueCount="187">
  <si>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</si>
  <si>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</si>
  <si>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</si>
  <si>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</si>
  <si>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</si>
  <si>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</si>
  <si>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</si>
  <si>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</si>
  <si>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</si>
  <si>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</si>
  <si>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</si>
  <si>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</si>
  <si>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</si>
  <si>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</si>
  <si>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</si>
  <si>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</si>
  <si>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</si>
  <si>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</si>
  <si>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</si>
  <si>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</si>
  <si>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</si>
  <si>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</si>
  <si>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</si>
  <si>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</si>
  <si>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</si>
  <si>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</si>
  <si>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</si>
  <si>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</si>
  <si>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</si>
  <si>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</si>
  <si>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</si>
  <si>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</si>
  <si>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</si>
  <si>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</si>
  <si>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</si>
  <si>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</si>
  <si>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</si>
  <si>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</si>
  <si>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</si>
  <si>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</si>
  <si>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</si>
  <si>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</si>
  <si>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</si>
  <si>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</si>
  <si>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</si>
  <si>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</si>
  <si>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</si>
  <si>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</si>
  <si>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</si>
  <si>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</si>
  <si>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</si>
  <si>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</si>
  <si>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</si>
  <si>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</si>
  <si>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</si>
  <si>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</si>
  <si>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</si>
  <si>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</si>
  <si>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</si>
  <si>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</si>
  <si>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</si>
  <si>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</si>
  <si>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</si>
  <si>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</si>
  <si>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</si>
  <si>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</si>
  <si>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</si>
  <si>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</si>
  <si>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</si>
  <si>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</si>
  <si>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</si>
  <si>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</si>
  <si>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</si>
  <si>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</si>
  <si>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</si>
  <si>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</si>
  <si>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</si>
  <si>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</si>
  <si>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</si>
  <si>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</si>
  <si>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</si>
  <si>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</si>
  <si>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</si>
  <si>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</si>
  <si>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</si>
  <si>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</si>
  <si>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</si>
  <si>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</si>
  <si>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</si>
  <si>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</si>
  <si>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</si>
  <si>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</si>
  <si>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</si>
  <si>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</si>
  <si>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</si>
  <si>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</si>
  <si>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</si>
  <si>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</si>
  <si>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</si>
  <si>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</si>
  <si>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</si>
  <si>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</si>
  <si>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</si>
  <si>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</si>
  <si>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</si>
  <si>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</si>
  <si>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</si>
  <si>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</si>
  <si>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</si>
  <si>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</si>
  <si>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</si>
  <si>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</si>
  <si>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</si>
  <si>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</si>
  <si>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</si>
  <si>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</si>
  <si>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</si>
  <si>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</si>
  <si>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Total payments and estimates</t>
  </si>
  <si>
    <t>Transfers and subsidies to:</t>
  </si>
  <si>
    <t>Transfers received</t>
  </si>
  <si>
    <t xml:space="preserve">Sales of capital assets </t>
  </si>
  <si>
    <t>Table B.1: Specification of receipts: Social Development</t>
  </si>
  <si>
    <t>Table B.2: Payments and estimates by economic classification: Social Development</t>
  </si>
  <si>
    <t>2010/11</t>
  </si>
  <si>
    <t>2011/12</t>
  </si>
  <si>
    <t>2012/13</t>
  </si>
  <si>
    <t>2013/14</t>
  </si>
  <si>
    <t>2014/15</t>
  </si>
  <si>
    <t>2015/16</t>
  </si>
  <si>
    <t>2016/17</t>
  </si>
  <si>
    <t>1. Office Of The Mec</t>
  </si>
  <si>
    <t>2. Corporate Services</t>
  </si>
  <si>
    <t>3. District Management</t>
  </si>
  <si>
    <t>1. Management And Support</t>
  </si>
  <si>
    <t xml:space="preserve">2. Services To Older Persons </t>
  </si>
  <si>
    <t>3. Services To Persons With Disabilities</t>
  </si>
  <si>
    <t>4. Hiv And Aids</t>
  </si>
  <si>
    <t>5. Social Relief</t>
  </si>
  <si>
    <t>2. Care And Services To Families</t>
  </si>
  <si>
    <t>3. Child Care And Protection</t>
  </si>
  <si>
    <t>4. Ecd And Partial Care</t>
  </si>
  <si>
    <t>5. Child And Youth Care Centers</t>
  </si>
  <si>
    <t>6. Community - Based Care Services For Children</t>
  </si>
  <si>
    <t>2. Crime Prevention And Support</t>
  </si>
  <si>
    <t>3. Victim Empowerment</t>
  </si>
  <si>
    <t>4. Substance Abuse, Prevention And Rehabilitation</t>
  </si>
  <si>
    <t>2. Community Mobilisation</t>
  </si>
  <si>
    <t>3. Institutional Capacity Building And Support For Ngo'S</t>
  </si>
  <si>
    <t>4. Poverty Alleviation And Sustainable Livelihoods</t>
  </si>
  <si>
    <t>5. Community Based Research And Planning</t>
  </si>
  <si>
    <t>6. Youth Development</t>
  </si>
  <si>
    <t>7. Women Development</t>
  </si>
  <si>
    <t>8. Population Policy Promotion</t>
  </si>
  <si>
    <t>1. Administration</t>
  </si>
  <si>
    <t>2. Social Welfare Services</t>
  </si>
  <si>
    <t>3. Children And Families</t>
  </si>
  <si>
    <t>4. Restorative Services</t>
  </si>
  <si>
    <t>5. Development And Research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</si>
  <si>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</si>
  <si>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</si>
  <si>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</si>
  <si>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</si>
  <si>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</si>
  <si>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</si>
  <si>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6. </t>
  </si>
  <si>
    <t xml:space="preserve">7. </t>
  </si>
  <si>
    <t xml:space="preserve">8. </t>
  </si>
  <si>
    <t xml:space="preserve">9. </t>
  </si>
  <si>
    <t>Table 3: Summary of departmental receipts collection</t>
  </si>
  <si>
    <t>Table 4: Summary of payments and estimates by programme: Social Development</t>
  </si>
  <si>
    <t>Table 5: Summary of provincial payments and estimates by economic classification: Social Development</t>
  </si>
  <si>
    <t>Table 11: Summary of payments and estimates by sub-programme: Administration</t>
  </si>
  <si>
    <t>Table 12: Summary of payments and estimates by economic classification: Administration</t>
  </si>
  <si>
    <t>Table 13: Summary of payments and estimates by sub-programme: Social Welfare Services</t>
  </si>
  <si>
    <t>Table 14: Summary of payments and estimates by economic classification: Social Welfare Services</t>
  </si>
  <si>
    <t>Table 16: Summary of payments and estimates by sub-programme: Children And Families</t>
  </si>
  <si>
    <t>Table 17: Summary of payments and estimates by economic classification: Children And Families</t>
  </si>
  <si>
    <t>Table 19: Summary of payments and estimates by sub-programme: Restorative Services</t>
  </si>
  <si>
    <t>Table 20: Summary of payments and estimates by economic classification: Restorative Services</t>
  </si>
  <si>
    <t>Table 22: Summary of payments and estimates by sub-programme: Development And Research</t>
  </si>
  <si>
    <t>Table 23: Summary of payments and estimates by economic classification: Development And Research</t>
  </si>
  <si>
    <t>Table B.2A: Payments and estimates by economic classification: Administration</t>
  </si>
  <si>
    <t>Table B.2B: Payments and estimates by economic classification: Social Welfare Services</t>
  </si>
  <si>
    <t>Table B.2C: Payments and estimates by economic classification: Children And Families</t>
  </si>
  <si>
    <t>Table B.2D: Payments and estimates by economic classification: Restorative Services</t>
  </si>
  <si>
    <t>Table B.2E: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</si>
</sst>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1370</v>
      </c>
      <c r="D9" s="157">
        <v>1640.5</v>
      </c>
      <c r="E9" s="157">
        <v>1875</v>
      </c>
      <c r="F9" s="156">
        <v>1730</v>
      </c>
      <c r="G9" s="157">
        <v>1900</v>
      </c>
      <c r="H9" s="158">
        <v>1905</v>
      </c>
      <c r="I9" s="157">
        <v>1771</v>
      </c>
      <c r="J9" s="157">
        <v>1863</v>
      </c>
      <c r="K9" s="157">
        <v>1962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120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-923</v>
      </c>
      <c r="D12" s="157">
        <v>37</v>
      </c>
      <c r="E12" s="157">
        <v>55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/>
    </row>
    <row r="13" spans="1:27" s="18" customFormat="1" ht="12.75" customHeight="1" x14ac:dyDescent="0.2">
      <c r="A13" s="70"/>
      <c r="B13" s="151" t="s">
        <v>121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2366</v>
      </c>
      <c r="D14" s="160">
        <v>4568</v>
      </c>
      <c r="E14" s="160">
        <v>6338</v>
      </c>
      <c r="F14" s="159">
        <v>0</v>
      </c>
      <c r="G14" s="160">
        <v>0</v>
      </c>
      <c r="H14" s="161">
        <v>4942</v>
      </c>
      <c r="I14" s="160">
        <v>0</v>
      </c>
      <c r="J14" s="160">
        <v>0</v>
      </c>
      <c r="K14" s="160">
        <v>0</v>
      </c>
      <c r="Z14" s="163"/>
    </row>
    <row r="15" spans="1:27" s="18" customFormat="1" ht="12.75" customHeight="1" x14ac:dyDescent="0.25">
      <c r="A15" s="144"/>
      <c r="B15" s="145" t="s">
        <v>40</v>
      </c>
      <c r="C15" s="167">
        <f>SUM(C5:C14)</f>
        <v>2813</v>
      </c>
      <c r="D15" s="167">
        <f t="shared" ref="D15:K15" si="1">SUM(D5:D14)</f>
        <v>6245.5</v>
      </c>
      <c r="E15" s="167">
        <f t="shared" si="1"/>
        <v>8268</v>
      </c>
      <c r="F15" s="168">
        <f t="shared" si="1"/>
        <v>1730</v>
      </c>
      <c r="G15" s="167">
        <f t="shared" si="1"/>
        <v>1900</v>
      </c>
      <c r="H15" s="169">
        <f t="shared" si="1"/>
        <v>6847</v>
      </c>
      <c r="I15" s="167">
        <f t="shared" si="1"/>
        <v>1771</v>
      </c>
      <c r="J15" s="167">
        <f t="shared" si="1"/>
        <v>1863</v>
      </c>
      <c r="K15" s="167">
        <f t="shared" si="1"/>
        <v>1962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134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2767</v>
      </c>
      <c r="J4" s="157">
        <v>2942</v>
      </c>
      <c r="K4" s="157">
        <v>3127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144</v>
      </c>
      <c r="C5" s="157">
        <v>95003</v>
      </c>
      <c r="D5" s="157">
        <v>69363</v>
      </c>
      <c r="E5" s="157">
        <v>75151</v>
      </c>
      <c r="F5" s="156">
        <v>181531</v>
      </c>
      <c r="G5" s="157">
        <v>181531</v>
      </c>
      <c r="H5" s="158">
        <v>186767</v>
      </c>
      <c r="I5" s="157">
        <v>190802</v>
      </c>
      <c r="J5" s="157">
        <v>200787.87599999999</v>
      </c>
      <c r="K5" s="157">
        <v>212431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65" t="s">
        <v>145</v>
      </c>
      <c r="C6" s="157">
        <v>9037</v>
      </c>
      <c r="D6" s="157">
        <v>8433</v>
      </c>
      <c r="E6" s="157">
        <v>8745</v>
      </c>
      <c r="F6" s="156">
        <v>41386</v>
      </c>
      <c r="G6" s="157">
        <v>41386</v>
      </c>
      <c r="H6" s="158">
        <v>40665</v>
      </c>
      <c r="I6" s="157">
        <v>51835</v>
      </c>
      <c r="J6" s="157">
        <v>54198.443999999996</v>
      </c>
      <c r="K6" s="157">
        <v>53916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146</v>
      </c>
      <c r="C7" s="157">
        <v>10348</v>
      </c>
      <c r="D7" s="157">
        <v>8173</v>
      </c>
      <c r="E7" s="157">
        <v>8057</v>
      </c>
      <c r="F7" s="156">
        <v>8401</v>
      </c>
      <c r="G7" s="157">
        <v>8401</v>
      </c>
      <c r="H7" s="158">
        <v>8479</v>
      </c>
      <c r="I7" s="157">
        <v>21671</v>
      </c>
      <c r="J7" s="157">
        <v>18151.46</v>
      </c>
      <c r="K7" s="157">
        <v>8752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114388</v>
      </c>
      <c r="D19" s="103">
        <f t="shared" ref="D19:K19" si="1">SUM(D4:D18)</f>
        <v>85969</v>
      </c>
      <c r="E19" s="103">
        <f t="shared" si="1"/>
        <v>91953</v>
      </c>
      <c r="F19" s="104">
        <f t="shared" si="1"/>
        <v>231318</v>
      </c>
      <c r="G19" s="103">
        <f t="shared" si="1"/>
        <v>231318</v>
      </c>
      <c r="H19" s="105">
        <f t="shared" si="1"/>
        <v>235911</v>
      </c>
      <c r="I19" s="103">
        <f t="shared" si="1"/>
        <v>267075</v>
      </c>
      <c r="J19" s="103">
        <f t="shared" si="1"/>
        <v>276079.77999999997</v>
      </c>
      <c r="K19" s="103">
        <f t="shared" si="1"/>
        <v>278226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53850</v>
      </c>
      <c r="D4" s="148">
        <f t="shared" ref="D4:K4" si="0">SUM(D5:D7)</f>
        <v>49823</v>
      </c>
      <c r="E4" s="148">
        <f t="shared" si="0"/>
        <v>55540</v>
      </c>
      <c r="F4" s="149">
        <f t="shared" si="0"/>
        <v>148077</v>
      </c>
      <c r="G4" s="148">
        <f t="shared" si="0"/>
        <v>148687</v>
      </c>
      <c r="H4" s="150">
        <f t="shared" si="0"/>
        <v>153931</v>
      </c>
      <c r="I4" s="148">
        <f t="shared" si="0"/>
        <v>167442</v>
      </c>
      <c r="J4" s="148">
        <f t="shared" si="0"/>
        <v>178048.68399999998</v>
      </c>
      <c r="K4" s="148">
        <f t="shared" si="0"/>
        <v>189492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45675</v>
      </c>
      <c r="D5" s="153">
        <v>46063</v>
      </c>
      <c r="E5" s="153">
        <v>49588</v>
      </c>
      <c r="F5" s="152">
        <v>141824</v>
      </c>
      <c r="G5" s="153">
        <v>141824</v>
      </c>
      <c r="H5" s="154">
        <v>147165</v>
      </c>
      <c r="I5" s="153">
        <v>156475</v>
      </c>
      <c r="J5" s="153">
        <v>166489.35999999999</v>
      </c>
      <c r="K5" s="154">
        <v>177145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8175</v>
      </c>
      <c r="D6" s="157">
        <v>3760</v>
      </c>
      <c r="E6" s="157">
        <v>5952</v>
      </c>
      <c r="F6" s="156">
        <v>6253</v>
      </c>
      <c r="G6" s="157">
        <v>6863</v>
      </c>
      <c r="H6" s="158">
        <v>6766</v>
      </c>
      <c r="I6" s="157">
        <v>10967</v>
      </c>
      <c r="J6" s="157">
        <v>11559.324000000001</v>
      </c>
      <c r="K6" s="158">
        <v>12347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53461</v>
      </c>
      <c r="D8" s="148">
        <f t="shared" ref="D8:K8" si="1">SUM(D9:D15)</f>
        <v>36146</v>
      </c>
      <c r="E8" s="148">
        <f t="shared" si="1"/>
        <v>36413</v>
      </c>
      <c r="F8" s="149">
        <f t="shared" si="1"/>
        <v>83241</v>
      </c>
      <c r="G8" s="148">
        <f t="shared" si="1"/>
        <v>81031</v>
      </c>
      <c r="H8" s="150">
        <f t="shared" si="1"/>
        <v>80380</v>
      </c>
      <c r="I8" s="148">
        <f t="shared" si="1"/>
        <v>86333</v>
      </c>
      <c r="J8" s="148">
        <f t="shared" si="1"/>
        <v>89031.096000000005</v>
      </c>
      <c r="K8" s="148">
        <f t="shared" si="1"/>
        <v>88734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53461</v>
      </c>
      <c r="D14" s="157">
        <v>36146</v>
      </c>
      <c r="E14" s="157">
        <v>36413</v>
      </c>
      <c r="F14" s="156">
        <v>83241</v>
      </c>
      <c r="G14" s="157">
        <v>81031</v>
      </c>
      <c r="H14" s="158">
        <v>80380</v>
      </c>
      <c r="I14" s="157">
        <v>86333</v>
      </c>
      <c r="J14" s="157">
        <v>89031.096000000005</v>
      </c>
      <c r="K14" s="158">
        <v>88734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7077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1600</v>
      </c>
      <c r="H16" s="150">
        <f t="shared" si="2"/>
        <v>1600</v>
      </c>
      <c r="I16" s="148">
        <f t="shared" si="2"/>
        <v>13300</v>
      </c>
      <c r="J16" s="148">
        <f t="shared" si="2"/>
        <v>9000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7077</v>
      </c>
      <c r="D17" s="153">
        <v>0</v>
      </c>
      <c r="E17" s="153">
        <v>0</v>
      </c>
      <c r="F17" s="152">
        <v>0</v>
      </c>
      <c r="G17" s="153">
        <v>1600</v>
      </c>
      <c r="H17" s="154">
        <v>1600</v>
      </c>
      <c r="I17" s="153">
        <v>13000</v>
      </c>
      <c r="J17" s="153">
        <v>9000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300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114388</v>
      </c>
      <c r="D26" s="103">
        <f t="shared" ref="D26:K26" si="3">+D4+D8+D16+D24</f>
        <v>85969</v>
      </c>
      <c r="E26" s="103">
        <f t="shared" si="3"/>
        <v>91953</v>
      </c>
      <c r="F26" s="104">
        <f t="shared" si="3"/>
        <v>231318</v>
      </c>
      <c r="G26" s="103">
        <f t="shared" si="3"/>
        <v>231318</v>
      </c>
      <c r="H26" s="105">
        <f t="shared" si="3"/>
        <v>235911</v>
      </c>
      <c r="I26" s="103">
        <f t="shared" si="3"/>
        <v>267075</v>
      </c>
      <c r="J26" s="103">
        <f t="shared" si="3"/>
        <v>276079.77999999997</v>
      </c>
      <c r="K26" s="103">
        <f t="shared" si="3"/>
        <v>278226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134</v>
      </c>
      <c r="C4" s="157">
        <v>65412</v>
      </c>
      <c r="D4" s="157">
        <v>119780</v>
      </c>
      <c r="E4" s="157">
        <v>148619</v>
      </c>
      <c r="F4" s="152">
        <v>170757</v>
      </c>
      <c r="G4" s="153">
        <v>170813</v>
      </c>
      <c r="H4" s="154">
        <v>171188</v>
      </c>
      <c r="I4" s="157">
        <v>184699</v>
      </c>
      <c r="J4" s="157">
        <v>196257</v>
      </c>
      <c r="K4" s="157">
        <v>205768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147</v>
      </c>
      <c r="C5" s="157">
        <v>0</v>
      </c>
      <c r="D5" s="157">
        <v>0</v>
      </c>
      <c r="E5" s="157">
        <v>0</v>
      </c>
      <c r="F5" s="156">
        <v>0</v>
      </c>
      <c r="G5" s="157">
        <v>0</v>
      </c>
      <c r="H5" s="158">
        <v>0</v>
      </c>
      <c r="I5" s="157">
        <v>572</v>
      </c>
      <c r="J5" s="157">
        <v>581</v>
      </c>
      <c r="K5" s="157">
        <v>620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65" t="s">
        <v>148</v>
      </c>
      <c r="C6" s="157">
        <v>7816</v>
      </c>
      <c r="D6" s="157">
        <v>7110</v>
      </c>
      <c r="E6" s="157">
        <v>6532</v>
      </c>
      <c r="F6" s="156">
        <v>25469</v>
      </c>
      <c r="G6" s="157">
        <v>25469</v>
      </c>
      <c r="H6" s="158">
        <v>17784</v>
      </c>
      <c r="I6" s="157">
        <v>38918</v>
      </c>
      <c r="J6" s="157">
        <v>53175</v>
      </c>
      <c r="K6" s="157">
        <v>53823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149</v>
      </c>
      <c r="C7" s="157">
        <v>45329</v>
      </c>
      <c r="D7" s="157">
        <v>51448</v>
      </c>
      <c r="E7" s="157">
        <v>16399</v>
      </c>
      <c r="F7" s="156">
        <v>17781</v>
      </c>
      <c r="G7" s="157">
        <v>17781</v>
      </c>
      <c r="H7" s="158">
        <v>17530</v>
      </c>
      <c r="I7" s="157">
        <v>19589</v>
      </c>
      <c r="J7" s="157">
        <v>19283</v>
      </c>
      <c r="K7" s="157">
        <v>19696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150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578</v>
      </c>
      <c r="J8" s="157">
        <v>582</v>
      </c>
      <c r="K8" s="157">
        <v>620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65" t="s">
        <v>151</v>
      </c>
      <c r="C9" s="157">
        <v>22218</v>
      </c>
      <c r="D9" s="157">
        <v>40760</v>
      </c>
      <c r="E9" s="157">
        <v>35934</v>
      </c>
      <c r="F9" s="156">
        <v>17765</v>
      </c>
      <c r="G9" s="157">
        <v>17565</v>
      </c>
      <c r="H9" s="158">
        <v>15672</v>
      </c>
      <c r="I9" s="157">
        <v>16172</v>
      </c>
      <c r="J9" s="157">
        <v>16729.092000000001</v>
      </c>
      <c r="K9" s="157">
        <v>17142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65" t="s">
        <v>152</v>
      </c>
      <c r="C10" s="157">
        <v>30290</v>
      </c>
      <c r="D10" s="157">
        <v>31867</v>
      </c>
      <c r="E10" s="157">
        <v>15350</v>
      </c>
      <c r="F10" s="156">
        <v>18937</v>
      </c>
      <c r="G10" s="157">
        <v>18937</v>
      </c>
      <c r="H10" s="158">
        <v>18401</v>
      </c>
      <c r="I10" s="157">
        <v>19895</v>
      </c>
      <c r="J10" s="157">
        <v>18447</v>
      </c>
      <c r="K10" s="157">
        <v>16460</v>
      </c>
      <c r="Z10" s="163">
        <f t="shared" si="0"/>
        <v>1</v>
      </c>
    </row>
    <row r="11" spans="1:27" s="18" customFormat="1" ht="12.75" customHeight="1" x14ac:dyDescent="0.2">
      <c r="A11" s="70"/>
      <c r="B11" s="165" t="s">
        <v>153</v>
      </c>
      <c r="C11" s="157">
        <v>2196</v>
      </c>
      <c r="D11" s="157">
        <v>3466</v>
      </c>
      <c r="E11" s="157">
        <v>5032</v>
      </c>
      <c r="F11" s="156">
        <v>7434</v>
      </c>
      <c r="G11" s="157">
        <v>7434</v>
      </c>
      <c r="H11" s="158">
        <v>7176</v>
      </c>
      <c r="I11" s="157">
        <v>8883</v>
      </c>
      <c r="J11" s="157">
        <v>9403</v>
      </c>
      <c r="K11" s="157">
        <v>9967</v>
      </c>
      <c r="Z11" s="163">
        <f t="shared" si="0"/>
        <v>1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173261</v>
      </c>
      <c r="D19" s="103">
        <f t="shared" ref="D19:K19" si="1">SUM(D4:D18)</f>
        <v>254431</v>
      </c>
      <c r="E19" s="103">
        <f t="shared" si="1"/>
        <v>227866</v>
      </c>
      <c r="F19" s="104">
        <f t="shared" si="1"/>
        <v>258143</v>
      </c>
      <c r="G19" s="103">
        <f t="shared" si="1"/>
        <v>257999</v>
      </c>
      <c r="H19" s="105">
        <f t="shared" si="1"/>
        <v>247751</v>
      </c>
      <c r="I19" s="103">
        <f t="shared" si="1"/>
        <v>289306</v>
      </c>
      <c r="J19" s="103">
        <f t="shared" si="1"/>
        <v>314457.092</v>
      </c>
      <c r="K19" s="103">
        <f t="shared" si="1"/>
        <v>324096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94353</v>
      </c>
      <c r="D4" s="148">
        <f t="shared" ref="D4:K4" si="0">SUM(D5:D7)</f>
        <v>161979</v>
      </c>
      <c r="E4" s="148">
        <f t="shared" si="0"/>
        <v>180357</v>
      </c>
      <c r="F4" s="149">
        <f t="shared" si="0"/>
        <v>193434</v>
      </c>
      <c r="G4" s="148">
        <f t="shared" si="0"/>
        <v>172129</v>
      </c>
      <c r="H4" s="150">
        <f t="shared" si="0"/>
        <v>171587</v>
      </c>
      <c r="I4" s="148">
        <f t="shared" si="0"/>
        <v>212629</v>
      </c>
      <c r="J4" s="148">
        <f t="shared" si="0"/>
        <v>225653.092</v>
      </c>
      <c r="K4" s="148">
        <f t="shared" si="0"/>
        <v>237616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75032</v>
      </c>
      <c r="D5" s="153">
        <v>115189</v>
      </c>
      <c r="E5" s="153">
        <v>146194</v>
      </c>
      <c r="F5" s="152">
        <v>148215</v>
      </c>
      <c r="G5" s="153">
        <v>148215</v>
      </c>
      <c r="H5" s="154">
        <v>148318</v>
      </c>
      <c r="I5" s="153">
        <v>163981</v>
      </c>
      <c r="J5" s="153">
        <v>174476</v>
      </c>
      <c r="K5" s="154">
        <v>185642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19321</v>
      </c>
      <c r="D6" s="157">
        <v>46790</v>
      </c>
      <c r="E6" s="157">
        <v>34163</v>
      </c>
      <c r="F6" s="156">
        <v>45219</v>
      </c>
      <c r="G6" s="157">
        <v>23914</v>
      </c>
      <c r="H6" s="158">
        <v>23269</v>
      </c>
      <c r="I6" s="157">
        <v>48648</v>
      </c>
      <c r="J6" s="157">
        <v>51177.091999999997</v>
      </c>
      <c r="K6" s="158">
        <v>51974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78908</v>
      </c>
      <c r="D8" s="148">
        <f t="shared" ref="D8:K8" si="1">SUM(D9:D15)</f>
        <v>90622</v>
      </c>
      <c r="E8" s="148">
        <f t="shared" si="1"/>
        <v>28341</v>
      </c>
      <c r="F8" s="149">
        <f t="shared" si="1"/>
        <v>35760</v>
      </c>
      <c r="G8" s="148">
        <f t="shared" si="1"/>
        <v>54760</v>
      </c>
      <c r="H8" s="150">
        <f t="shared" si="1"/>
        <v>44998</v>
      </c>
      <c r="I8" s="148">
        <f t="shared" si="1"/>
        <v>60753</v>
      </c>
      <c r="J8" s="148">
        <f t="shared" si="1"/>
        <v>72020</v>
      </c>
      <c r="K8" s="148">
        <f t="shared" si="1"/>
        <v>69686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19000</v>
      </c>
      <c r="H10" s="158">
        <v>11400</v>
      </c>
      <c r="I10" s="157">
        <v>29017</v>
      </c>
      <c r="J10" s="157">
        <v>42466</v>
      </c>
      <c r="K10" s="158">
        <v>42471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78908</v>
      </c>
      <c r="D15" s="160">
        <v>90622</v>
      </c>
      <c r="E15" s="160">
        <v>28341</v>
      </c>
      <c r="F15" s="159">
        <v>35760</v>
      </c>
      <c r="G15" s="160">
        <v>35760</v>
      </c>
      <c r="H15" s="161">
        <v>33598</v>
      </c>
      <c r="I15" s="160">
        <v>31736</v>
      </c>
      <c r="J15" s="160">
        <v>29554</v>
      </c>
      <c r="K15" s="161">
        <v>27215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1830</v>
      </c>
      <c r="E16" s="148">
        <f t="shared" si="2"/>
        <v>19168</v>
      </c>
      <c r="F16" s="149">
        <f t="shared" si="2"/>
        <v>28949</v>
      </c>
      <c r="G16" s="148">
        <f t="shared" si="2"/>
        <v>31110</v>
      </c>
      <c r="H16" s="150">
        <f t="shared" si="2"/>
        <v>31166</v>
      </c>
      <c r="I16" s="148">
        <f t="shared" si="2"/>
        <v>15924</v>
      </c>
      <c r="J16" s="148">
        <f t="shared" si="2"/>
        <v>16784</v>
      </c>
      <c r="K16" s="148">
        <f t="shared" si="2"/>
        <v>16794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1830</v>
      </c>
      <c r="E18" s="157">
        <v>19168</v>
      </c>
      <c r="F18" s="156">
        <v>28949</v>
      </c>
      <c r="G18" s="157">
        <v>28949</v>
      </c>
      <c r="H18" s="158">
        <v>29005</v>
      </c>
      <c r="I18" s="157">
        <v>15924</v>
      </c>
      <c r="J18" s="157">
        <v>16784</v>
      </c>
      <c r="K18" s="158">
        <v>16794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2161</v>
      </c>
      <c r="H23" s="161">
        <v>2161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173261</v>
      </c>
      <c r="D26" s="103">
        <f t="shared" ref="D26:K26" si="3">+D4+D8+D16+D24</f>
        <v>254431</v>
      </c>
      <c r="E26" s="103">
        <f t="shared" si="3"/>
        <v>227866</v>
      </c>
      <c r="F26" s="104">
        <f t="shared" si="3"/>
        <v>258143</v>
      </c>
      <c r="G26" s="103">
        <f t="shared" si="3"/>
        <v>257999</v>
      </c>
      <c r="H26" s="105">
        <f t="shared" si="3"/>
        <v>247751</v>
      </c>
      <c r="I26" s="103">
        <f t="shared" si="3"/>
        <v>289306</v>
      </c>
      <c r="J26" s="103">
        <f t="shared" si="3"/>
        <v>314457.092</v>
      </c>
      <c r="K26" s="103">
        <f t="shared" si="3"/>
        <v>324096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1370</v>
      </c>
      <c r="F9" s="27">
        <f t="shared" ref="F9:M9" si="1">F10+F19</f>
        <v>1640.5</v>
      </c>
      <c r="G9" s="27">
        <f t="shared" si="1"/>
        <v>1875</v>
      </c>
      <c r="H9" s="28">
        <f t="shared" si="1"/>
        <v>1730</v>
      </c>
      <c r="I9" s="27">
        <f t="shared" si="1"/>
        <v>1900</v>
      </c>
      <c r="J9" s="29">
        <f t="shared" si="1"/>
        <v>1905</v>
      </c>
      <c r="K9" s="27">
        <f t="shared" si="1"/>
        <v>1771</v>
      </c>
      <c r="L9" s="27">
        <f t="shared" si="1"/>
        <v>1863</v>
      </c>
      <c r="M9" s="27">
        <f t="shared" si="1"/>
        <v>1962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1357</v>
      </c>
      <c r="F10" s="59">
        <f t="shared" ref="F10:M10" si="2">SUM(F11:F13)</f>
        <v>1634.5</v>
      </c>
      <c r="G10" s="59">
        <f t="shared" si="2"/>
        <v>1853</v>
      </c>
      <c r="H10" s="60">
        <f t="shared" si="2"/>
        <v>1730</v>
      </c>
      <c r="I10" s="59">
        <f t="shared" si="2"/>
        <v>1900</v>
      </c>
      <c r="J10" s="61">
        <f t="shared" si="2"/>
        <v>1905</v>
      </c>
      <c r="K10" s="59">
        <f t="shared" si="2"/>
        <v>1771</v>
      </c>
      <c r="L10" s="59">
        <f t="shared" si="2"/>
        <v>1863</v>
      </c>
      <c r="M10" s="59">
        <f t="shared" si="2"/>
        <v>1962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31</v>
      </c>
      <c r="F11" s="36">
        <v>85.5</v>
      </c>
      <c r="G11" s="36">
        <v>95</v>
      </c>
      <c r="H11" s="37">
        <v>108</v>
      </c>
      <c r="I11" s="36">
        <v>86</v>
      </c>
      <c r="J11" s="38">
        <v>86</v>
      </c>
      <c r="K11" s="36">
        <v>86</v>
      </c>
      <c r="L11" s="36">
        <v>86</v>
      </c>
      <c r="M11" s="36">
        <v>86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1326</v>
      </c>
      <c r="F13" s="44">
        <v>1549</v>
      </c>
      <c r="G13" s="44">
        <v>1758</v>
      </c>
      <c r="H13" s="45">
        <v>1622</v>
      </c>
      <c r="I13" s="44">
        <v>1814</v>
      </c>
      <c r="J13" s="46">
        <v>1819</v>
      </c>
      <c r="K13" s="44">
        <v>1685</v>
      </c>
      <c r="L13" s="44">
        <v>1777</v>
      </c>
      <c r="M13" s="44">
        <v>1876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354</v>
      </c>
      <c r="F15" s="36">
        <v>323</v>
      </c>
      <c r="G15" s="36">
        <v>382</v>
      </c>
      <c r="H15" s="37">
        <v>338</v>
      </c>
      <c r="I15" s="36">
        <v>338</v>
      </c>
      <c r="J15" s="38">
        <v>338</v>
      </c>
      <c r="K15" s="36">
        <v>338</v>
      </c>
      <c r="L15" s="36">
        <v>355</v>
      </c>
      <c r="M15" s="38">
        <v>373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120</v>
      </c>
      <c r="F16" s="44">
        <v>145</v>
      </c>
      <c r="G16" s="44">
        <v>42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852</v>
      </c>
      <c r="F17" s="44">
        <v>1081</v>
      </c>
      <c r="G17" s="44">
        <v>1334</v>
      </c>
      <c r="H17" s="45">
        <v>1284</v>
      </c>
      <c r="I17" s="44">
        <v>1476</v>
      </c>
      <c r="J17" s="46">
        <v>1481</v>
      </c>
      <c r="K17" s="44">
        <v>1347</v>
      </c>
      <c r="L17" s="44">
        <v>1422</v>
      </c>
      <c r="M17" s="46">
        <v>1503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13</v>
      </c>
      <c r="F19" s="59">
        <v>6</v>
      </c>
      <c r="G19" s="59">
        <v>22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-923</v>
      </c>
      <c r="F31" s="93">
        <f t="shared" ref="F31:M31" si="4">SUM(F32:F34)</f>
        <v>37</v>
      </c>
      <c r="G31" s="93">
        <f t="shared" si="4"/>
        <v>55</v>
      </c>
      <c r="H31" s="94">
        <f t="shared" si="4"/>
        <v>0</v>
      </c>
      <c r="I31" s="93">
        <f t="shared" si="4"/>
        <v>0</v>
      </c>
      <c r="J31" s="95">
        <f t="shared" si="4"/>
        <v>0</v>
      </c>
      <c r="K31" s="93">
        <f t="shared" si="4"/>
        <v>0</v>
      </c>
      <c r="L31" s="93">
        <f t="shared" si="4"/>
        <v>0</v>
      </c>
      <c r="M31" s="93">
        <f t="shared" si="4"/>
        <v>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-923</v>
      </c>
      <c r="F32" s="36">
        <v>37</v>
      </c>
      <c r="G32" s="36">
        <v>55</v>
      </c>
      <c r="H32" s="37">
        <v>0</v>
      </c>
      <c r="I32" s="36">
        <v>0</v>
      </c>
      <c r="J32" s="38">
        <v>0</v>
      </c>
      <c r="K32" s="36">
        <v>0</v>
      </c>
      <c r="L32" s="36">
        <v>0</v>
      </c>
      <c r="M32" s="36">
        <v>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2366</v>
      </c>
      <c r="F39" s="27">
        <v>4568</v>
      </c>
      <c r="G39" s="27">
        <v>6338</v>
      </c>
      <c r="H39" s="28">
        <v>0</v>
      </c>
      <c r="I39" s="27">
        <v>0</v>
      </c>
      <c r="J39" s="29">
        <v>4942</v>
      </c>
      <c r="K39" s="27">
        <v>0</v>
      </c>
      <c r="L39" s="27">
        <v>0</v>
      </c>
      <c r="M39" s="27">
        <v>0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2813</v>
      </c>
      <c r="F40" s="103">
        <f t="shared" ref="F40:M40" si="6">F4+F9+F21+F29+F31+F36+F39</f>
        <v>6245.5</v>
      </c>
      <c r="G40" s="103">
        <f t="shared" si="6"/>
        <v>8268</v>
      </c>
      <c r="H40" s="104">
        <f t="shared" si="6"/>
        <v>1730</v>
      </c>
      <c r="I40" s="103">
        <f t="shared" si="6"/>
        <v>1900</v>
      </c>
      <c r="J40" s="105">
        <f t="shared" si="6"/>
        <v>6847</v>
      </c>
      <c r="K40" s="103">
        <f t="shared" si="6"/>
        <v>1771</v>
      </c>
      <c r="L40" s="103">
        <f t="shared" si="6"/>
        <v>1863</v>
      </c>
      <c r="M40" s="103">
        <f t="shared" si="6"/>
        <v>1962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980278</v>
      </c>
      <c r="F4" s="27">
        <f t="shared" ref="F4:M4" si="0">F5+F8+F47</f>
        <v>1110270</v>
      </c>
      <c r="G4" s="27">
        <f t="shared" si="0"/>
        <v>1195478</v>
      </c>
      <c r="H4" s="28">
        <f t="shared" si="0"/>
        <v>1322306.8</v>
      </c>
      <c r="I4" s="27">
        <f t="shared" si="0"/>
        <v>1342178.8</v>
      </c>
      <c r="J4" s="29">
        <f t="shared" si="0"/>
        <v>1341284.55</v>
      </c>
      <c r="K4" s="27">
        <f t="shared" si="0"/>
        <v>1463282.915</v>
      </c>
      <c r="L4" s="27">
        <f t="shared" si="0"/>
        <v>1553575.33109</v>
      </c>
      <c r="M4" s="27">
        <f t="shared" si="0"/>
        <v>1636287.91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695269</v>
      </c>
      <c r="F5" s="59">
        <f t="shared" ref="F5:M5" si="1">SUM(F6:F7)</f>
        <v>842319</v>
      </c>
      <c r="G5" s="59">
        <f t="shared" si="1"/>
        <v>940362</v>
      </c>
      <c r="H5" s="60">
        <f t="shared" si="1"/>
        <v>1058753.8</v>
      </c>
      <c r="I5" s="59">
        <f t="shared" si="1"/>
        <v>1078753.8</v>
      </c>
      <c r="J5" s="61">
        <f t="shared" si="1"/>
        <v>1073872</v>
      </c>
      <c r="K5" s="59">
        <f t="shared" si="1"/>
        <v>1180524</v>
      </c>
      <c r="L5" s="59">
        <f t="shared" si="1"/>
        <v>1255923.4239999999</v>
      </c>
      <c r="M5" s="59">
        <f t="shared" si="1"/>
        <v>1336100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598150</v>
      </c>
      <c r="F6" s="36">
        <v>589627</v>
      </c>
      <c r="G6" s="36">
        <v>658250</v>
      </c>
      <c r="H6" s="37">
        <v>918388.8</v>
      </c>
      <c r="I6" s="36">
        <v>932388.8</v>
      </c>
      <c r="J6" s="38">
        <v>751715</v>
      </c>
      <c r="K6" s="36">
        <v>1029958</v>
      </c>
      <c r="L6" s="36">
        <v>1095867.1359999999</v>
      </c>
      <c r="M6" s="36">
        <v>1165864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97119</v>
      </c>
      <c r="F7" s="51">
        <v>252692</v>
      </c>
      <c r="G7" s="51">
        <v>282112</v>
      </c>
      <c r="H7" s="52">
        <v>140365</v>
      </c>
      <c r="I7" s="51">
        <v>146365</v>
      </c>
      <c r="J7" s="53">
        <v>322157</v>
      </c>
      <c r="K7" s="51">
        <v>150566</v>
      </c>
      <c r="L7" s="51">
        <v>160056.288</v>
      </c>
      <c r="M7" s="51">
        <v>170236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285009</v>
      </c>
      <c r="F8" s="59">
        <f t="shared" ref="F8:M8" si="2">SUM(F9:F46)</f>
        <v>267951</v>
      </c>
      <c r="G8" s="59">
        <f t="shared" si="2"/>
        <v>255116</v>
      </c>
      <c r="H8" s="60">
        <f t="shared" si="2"/>
        <v>263553</v>
      </c>
      <c r="I8" s="59">
        <f t="shared" si="2"/>
        <v>263425</v>
      </c>
      <c r="J8" s="61">
        <f t="shared" si="2"/>
        <v>267412.55</v>
      </c>
      <c r="K8" s="59">
        <f t="shared" si="2"/>
        <v>282758.91499999998</v>
      </c>
      <c r="L8" s="59">
        <f t="shared" si="2"/>
        <v>297651.90708999999</v>
      </c>
      <c r="M8" s="59">
        <f t="shared" si="2"/>
        <v>300187.90999999997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113</v>
      </c>
      <c r="F9" s="36">
        <v>84</v>
      </c>
      <c r="G9" s="36">
        <v>76</v>
      </c>
      <c r="H9" s="37">
        <v>116</v>
      </c>
      <c r="I9" s="36">
        <v>116</v>
      </c>
      <c r="J9" s="38">
        <v>116</v>
      </c>
      <c r="K9" s="36">
        <v>60</v>
      </c>
      <c r="L9" s="36">
        <v>62.657999999999987</v>
      </c>
      <c r="M9" s="36">
        <v>68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1741</v>
      </c>
      <c r="F10" s="44">
        <v>1995</v>
      </c>
      <c r="G10" s="44">
        <v>1889</v>
      </c>
      <c r="H10" s="45">
        <v>1367</v>
      </c>
      <c r="I10" s="44">
        <v>1477</v>
      </c>
      <c r="J10" s="46">
        <v>2126</v>
      </c>
      <c r="K10" s="44">
        <v>1995.1183000000001</v>
      </c>
      <c r="L10" s="44">
        <v>2103.5277418000001</v>
      </c>
      <c r="M10" s="44">
        <v>2292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10545</v>
      </c>
      <c r="F11" s="44">
        <v>7924</v>
      </c>
      <c r="G11" s="44">
        <v>3686</v>
      </c>
      <c r="H11" s="45">
        <v>1800</v>
      </c>
      <c r="I11" s="44">
        <v>1877</v>
      </c>
      <c r="J11" s="46">
        <v>1657</v>
      </c>
      <c r="K11" s="44">
        <v>2214</v>
      </c>
      <c r="L11" s="44">
        <v>2335.3439999999996</v>
      </c>
      <c r="M11" s="44">
        <v>2479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6015</v>
      </c>
      <c r="F12" s="44">
        <v>6974</v>
      </c>
      <c r="G12" s="44">
        <v>7116</v>
      </c>
      <c r="H12" s="45">
        <v>7610</v>
      </c>
      <c r="I12" s="44">
        <v>7610</v>
      </c>
      <c r="J12" s="46">
        <v>7177</v>
      </c>
      <c r="K12" s="44">
        <v>7983</v>
      </c>
      <c r="L12" s="44">
        <v>8413.5059999999994</v>
      </c>
      <c r="M12" s="44">
        <v>8868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375</v>
      </c>
      <c r="F13" s="44">
        <v>366</v>
      </c>
      <c r="G13" s="44">
        <v>491</v>
      </c>
      <c r="H13" s="45">
        <v>1462</v>
      </c>
      <c r="I13" s="44">
        <v>1462</v>
      </c>
      <c r="J13" s="46">
        <v>1349</v>
      </c>
      <c r="K13" s="44">
        <v>1467</v>
      </c>
      <c r="L13" s="44">
        <v>1546.3920000000001</v>
      </c>
      <c r="M13" s="44">
        <v>1629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12419</v>
      </c>
      <c r="F14" s="44">
        <v>6223</v>
      </c>
      <c r="G14" s="44">
        <v>6987</v>
      </c>
      <c r="H14" s="45">
        <v>6151</v>
      </c>
      <c r="I14" s="44">
        <v>6290</v>
      </c>
      <c r="J14" s="46">
        <v>6323</v>
      </c>
      <c r="K14" s="44">
        <v>6728</v>
      </c>
      <c r="L14" s="44">
        <v>7101.6500000000005</v>
      </c>
      <c r="M14" s="44">
        <v>7641.88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41098</v>
      </c>
      <c r="F15" s="44">
        <v>31003</v>
      </c>
      <c r="G15" s="44">
        <v>34511</v>
      </c>
      <c r="H15" s="45">
        <v>23512</v>
      </c>
      <c r="I15" s="44">
        <v>31545</v>
      </c>
      <c r="J15" s="46">
        <v>29970</v>
      </c>
      <c r="K15" s="44">
        <v>24519</v>
      </c>
      <c r="L15" s="44">
        <v>25846.850000000002</v>
      </c>
      <c r="M15" s="44">
        <v>26682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13804</v>
      </c>
      <c r="F16" s="44">
        <v>24262</v>
      </c>
      <c r="G16" s="44">
        <v>25793</v>
      </c>
      <c r="H16" s="45">
        <v>28025.4</v>
      </c>
      <c r="I16" s="44">
        <v>25920.400000000001</v>
      </c>
      <c r="J16" s="46">
        <v>27353</v>
      </c>
      <c r="K16" s="44">
        <v>21140</v>
      </c>
      <c r="L16" s="44">
        <v>22149.531999999999</v>
      </c>
      <c r="M16" s="44">
        <v>23144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8673</v>
      </c>
      <c r="F17" s="44">
        <v>7939</v>
      </c>
      <c r="G17" s="44">
        <v>6272</v>
      </c>
      <c r="H17" s="45">
        <v>8131.6</v>
      </c>
      <c r="I17" s="44">
        <v>8531.6</v>
      </c>
      <c r="J17" s="46">
        <v>7687</v>
      </c>
      <c r="K17" s="44">
        <v>10673</v>
      </c>
      <c r="L17" s="44">
        <v>10876.933999999999</v>
      </c>
      <c r="M17" s="44">
        <v>11074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4480</v>
      </c>
      <c r="F21" s="44">
        <v>210</v>
      </c>
      <c r="G21" s="44">
        <v>12421</v>
      </c>
      <c r="H21" s="45">
        <v>8015</v>
      </c>
      <c r="I21" s="44">
        <v>8015</v>
      </c>
      <c r="J21" s="46">
        <v>8634</v>
      </c>
      <c r="K21" s="44">
        <v>4329</v>
      </c>
      <c r="L21" s="44">
        <v>4563.0619999999999</v>
      </c>
      <c r="M21" s="44">
        <v>4466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3821</v>
      </c>
      <c r="F22" s="44">
        <v>212</v>
      </c>
      <c r="G22" s="44">
        <v>159</v>
      </c>
      <c r="H22" s="45">
        <v>3825</v>
      </c>
      <c r="I22" s="44">
        <v>3825</v>
      </c>
      <c r="J22" s="46">
        <v>3731</v>
      </c>
      <c r="K22" s="44">
        <v>1426</v>
      </c>
      <c r="L22" s="44">
        <v>1502.7919999999999</v>
      </c>
      <c r="M22" s="44">
        <v>1584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192</v>
      </c>
      <c r="F23" s="44">
        <v>4363</v>
      </c>
      <c r="G23" s="44">
        <v>5421</v>
      </c>
      <c r="H23" s="45">
        <v>8094</v>
      </c>
      <c r="I23" s="44">
        <v>8214</v>
      </c>
      <c r="J23" s="46">
        <v>8165</v>
      </c>
      <c r="K23" s="44">
        <v>10044</v>
      </c>
      <c r="L23" s="44">
        <v>10587.575999999999</v>
      </c>
      <c r="M23" s="44">
        <v>11151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40</v>
      </c>
      <c r="F24" s="44">
        <v>97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1009</v>
      </c>
      <c r="H25" s="45">
        <v>0</v>
      </c>
      <c r="I25" s="44">
        <v>0</v>
      </c>
      <c r="J25" s="46">
        <v>0</v>
      </c>
      <c r="K25" s="44">
        <v>33274</v>
      </c>
      <c r="L25" s="44">
        <v>35070</v>
      </c>
      <c r="M25" s="44">
        <v>36133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387</v>
      </c>
      <c r="I27" s="44">
        <v>387</v>
      </c>
      <c r="J27" s="46">
        <v>472</v>
      </c>
      <c r="K27" s="44">
        <v>76</v>
      </c>
      <c r="L27" s="44">
        <v>80</v>
      </c>
      <c r="M27" s="44">
        <v>84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8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428</v>
      </c>
      <c r="F29" s="44">
        <v>408</v>
      </c>
      <c r="G29" s="44">
        <v>267</v>
      </c>
      <c r="H29" s="45">
        <v>50</v>
      </c>
      <c r="I29" s="44">
        <v>50</v>
      </c>
      <c r="J29" s="46">
        <v>43</v>
      </c>
      <c r="K29" s="44">
        <v>104</v>
      </c>
      <c r="L29" s="44">
        <v>114.24799999999999</v>
      </c>
      <c r="M29" s="44">
        <v>124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39</v>
      </c>
      <c r="F30" s="44">
        <v>55</v>
      </c>
      <c r="G30" s="44">
        <v>73</v>
      </c>
      <c r="H30" s="45">
        <v>0</v>
      </c>
      <c r="I30" s="44">
        <v>0</v>
      </c>
      <c r="J30" s="46">
        <v>0</v>
      </c>
      <c r="K30" s="44">
        <v>1.1099999999999E-2</v>
      </c>
      <c r="L30" s="44">
        <v>0.17561059999999529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</v>
      </c>
      <c r="F31" s="44">
        <v>3</v>
      </c>
      <c r="G31" s="44">
        <v>10</v>
      </c>
      <c r="H31" s="45">
        <v>212</v>
      </c>
      <c r="I31" s="44">
        <v>212</v>
      </c>
      <c r="J31" s="46">
        <v>187</v>
      </c>
      <c r="K31" s="44">
        <v>96.709800000000001</v>
      </c>
      <c r="L31" s="44">
        <v>101.4944508</v>
      </c>
      <c r="M31" s="44">
        <v>106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493</v>
      </c>
      <c r="F32" s="44">
        <v>161</v>
      </c>
      <c r="G32" s="44">
        <v>424</v>
      </c>
      <c r="H32" s="45">
        <v>134</v>
      </c>
      <c r="I32" s="44">
        <v>134</v>
      </c>
      <c r="J32" s="46">
        <v>125.55</v>
      </c>
      <c r="K32" s="44">
        <v>112</v>
      </c>
      <c r="L32" s="44">
        <v>117.90600000000001</v>
      </c>
      <c r="M32" s="44">
        <v>129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188</v>
      </c>
      <c r="F33" s="44">
        <v>132</v>
      </c>
      <c r="G33" s="44">
        <v>208</v>
      </c>
      <c r="H33" s="45">
        <v>200</v>
      </c>
      <c r="I33" s="44">
        <v>350</v>
      </c>
      <c r="J33" s="46">
        <v>360</v>
      </c>
      <c r="K33" s="44">
        <v>182.23660000000001</v>
      </c>
      <c r="L33" s="44">
        <v>192.30948359999999</v>
      </c>
      <c r="M33" s="44">
        <v>202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65</v>
      </c>
      <c r="F34" s="44">
        <v>55</v>
      </c>
      <c r="G34" s="44">
        <v>59</v>
      </c>
      <c r="H34" s="45">
        <v>0</v>
      </c>
      <c r="I34" s="44">
        <v>0</v>
      </c>
      <c r="J34" s="46">
        <v>0</v>
      </c>
      <c r="K34" s="44">
        <v>19</v>
      </c>
      <c r="L34" s="44">
        <v>20</v>
      </c>
      <c r="M34" s="44">
        <v>21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12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54</v>
      </c>
      <c r="M36" s="44">
        <v>73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1920</v>
      </c>
      <c r="F37" s="44">
        <v>1273</v>
      </c>
      <c r="G37" s="44">
        <v>1453</v>
      </c>
      <c r="H37" s="45">
        <v>3718</v>
      </c>
      <c r="I37" s="44">
        <v>3776</v>
      </c>
      <c r="J37" s="46">
        <v>3414</v>
      </c>
      <c r="K37" s="44">
        <v>4094.8928000000001</v>
      </c>
      <c r="L37" s="44">
        <v>4295.8618688000006</v>
      </c>
      <c r="M37" s="44">
        <v>4613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9182</v>
      </c>
      <c r="F38" s="44">
        <v>5669</v>
      </c>
      <c r="G38" s="44">
        <v>5550</v>
      </c>
      <c r="H38" s="45">
        <v>3687</v>
      </c>
      <c r="I38" s="44">
        <v>3971</v>
      </c>
      <c r="J38" s="46">
        <v>4579</v>
      </c>
      <c r="K38" s="44">
        <v>6228</v>
      </c>
      <c r="L38" s="44">
        <v>6559.3100000000013</v>
      </c>
      <c r="M38" s="44">
        <v>6889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14031</v>
      </c>
      <c r="F39" s="44">
        <v>75201</v>
      </c>
      <c r="G39" s="44">
        <v>20314</v>
      </c>
      <c r="H39" s="45">
        <v>27460</v>
      </c>
      <c r="I39" s="44">
        <v>27460</v>
      </c>
      <c r="J39" s="46">
        <v>28138</v>
      </c>
      <c r="K39" s="44">
        <v>28844</v>
      </c>
      <c r="L39" s="44">
        <v>30532.476000000002</v>
      </c>
      <c r="M39" s="44">
        <v>32043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36874</v>
      </c>
      <c r="F40" s="44">
        <v>49654</v>
      </c>
      <c r="G40" s="44">
        <v>70451</v>
      </c>
      <c r="H40" s="45">
        <v>54255</v>
      </c>
      <c r="I40" s="44">
        <v>63272</v>
      </c>
      <c r="J40" s="46">
        <v>66566</v>
      </c>
      <c r="K40" s="44">
        <v>57875</v>
      </c>
      <c r="L40" s="44">
        <v>60998.58</v>
      </c>
      <c r="M40" s="44">
        <v>53126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2457</v>
      </c>
      <c r="F41" s="44">
        <v>0</v>
      </c>
      <c r="G41" s="44">
        <v>0</v>
      </c>
      <c r="H41" s="45">
        <v>206</v>
      </c>
      <c r="I41" s="44">
        <v>206</v>
      </c>
      <c r="J41" s="46">
        <v>301</v>
      </c>
      <c r="K41" s="44">
        <v>320</v>
      </c>
      <c r="L41" s="44">
        <v>337.024</v>
      </c>
      <c r="M41" s="44">
        <v>355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73795</v>
      </c>
      <c r="F42" s="44">
        <v>31656</v>
      </c>
      <c r="G42" s="44">
        <v>37050</v>
      </c>
      <c r="H42" s="45">
        <v>37657</v>
      </c>
      <c r="I42" s="44">
        <v>40056</v>
      </c>
      <c r="J42" s="46">
        <v>40125</v>
      </c>
      <c r="K42" s="44">
        <v>41691</v>
      </c>
      <c r="L42" s="44">
        <v>42738.926000000007</v>
      </c>
      <c r="M42" s="44">
        <v>46177.73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24356</v>
      </c>
      <c r="F43" s="44">
        <v>5097</v>
      </c>
      <c r="G43" s="44">
        <v>3641</v>
      </c>
      <c r="H43" s="45">
        <v>24697</v>
      </c>
      <c r="I43" s="44">
        <v>5767</v>
      </c>
      <c r="J43" s="46">
        <v>5918</v>
      </c>
      <c r="K43" s="44">
        <v>6393.3549000000003</v>
      </c>
      <c r="L43" s="44">
        <v>7811.0912253999995</v>
      </c>
      <c r="M43" s="44">
        <v>6848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9771</v>
      </c>
      <c r="F44" s="44">
        <v>3877</v>
      </c>
      <c r="G44" s="44">
        <v>6820</v>
      </c>
      <c r="H44" s="45">
        <v>10020</v>
      </c>
      <c r="I44" s="44">
        <v>10020</v>
      </c>
      <c r="J44" s="46">
        <v>9866</v>
      </c>
      <c r="K44" s="44">
        <v>7570.5915000000005</v>
      </c>
      <c r="L44" s="44">
        <v>7972.1107089999996</v>
      </c>
      <c r="M44" s="44">
        <v>8405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5033</v>
      </c>
      <c r="F45" s="44">
        <v>3050</v>
      </c>
      <c r="G45" s="44">
        <v>2954</v>
      </c>
      <c r="H45" s="45">
        <v>2761</v>
      </c>
      <c r="I45" s="44">
        <v>2881</v>
      </c>
      <c r="J45" s="46">
        <v>3030</v>
      </c>
      <c r="K45" s="44">
        <v>3300</v>
      </c>
      <c r="L45" s="44">
        <v>3566.57</v>
      </c>
      <c r="M45" s="44">
        <v>3780.3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3038</v>
      </c>
      <c r="F46" s="51">
        <v>0</v>
      </c>
      <c r="G46" s="51">
        <v>11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530685</v>
      </c>
      <c r="F51" s="27">
        <f t="shared" ref="F51:M51" si="4">F52+F59+F62+F63+F64+F72+F73</f>
        <v>522414</v>
      </c>
      <c r="G51" s="27">
        <f t="shared" si="4"/>
        <v>452576</v>
      </c>
      <c r="H51" s="28">
        <f t="shared" si="4"/>
        <v>557985</v>
      </c>
      <c r="I51" s="27">
        <f t="shared" si="4"/>
        <v>559408</v>
      </c>
      <c r="J51" s="29">
        <f t="shared" si="4"/>
        <v>543799</v>
      </c>
      <c r="K51" s="27">
        <f t="shared" si="4"/>
        <v>576851</v>
      </c>
      <c r="L51" s="27">
        <f t="shared" si="4"/>
        <v>582867.42200000002</v>
      </c>
      <c r="M51" s="27">
        <f t="shared" si="4"/>
        <v>615545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19000</v>
      </c>
      <c r="J59" s="61">
        <f t="shared" si="8"/>
        <v>11400</v>
      </c>
      <c r="K59" s="59">
        <f t="shared" si="8"/>
        <v>29017</v>
      </c>
      <c r="L59" s="59">
        <f t="shared" si="8"/>
        <v>42466</v>
      </c>
      <c r="M59" s="59">
        <f t="shared" si="8"/>
        <v>42471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19000</v>
      </c>
      <c r="J61" s="53">
        <v>11400</v>
      </c>
      <c r="K61" s="51">
        <v>29017</v>
      </c>
      <c r="L61" s="51">
        <v>42466</v>
      </c>
      <c r="M61" s="51">
        <v>42471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413957</v>
      </c>
      <c r="F72" s="44">
        <v>403079</v>
      </c>
      <c r="G72" s="44">
        <v>404821</v>
      </c>
      <c r="H72" s="45">
        <v>503247</v>
      </c>
      <c r="I72" s="44">
        <v>485810</v>
      </c>
      <c r="J72" s="46">
        <v>480204</v>
      </c>
      <c r="K72" s="44">
        <v>501051</v>
      </c>
      <c r="L72" s="44">
        <v>501815.38400000002</v>
      </c>
      <c r="M72" s="44">
        <v>538695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116728</v>
      </c>
      <c r="F73" s="44">
        <f t="shared" ref="F73:M73" si="12">SUM(F74:F75)</f>
        <v>119335</v>
      </c>
      <c r="G73" s="44">
        <f t="shared" si="12"/>
        <v>47755</v>
      </c>
      <c r="H73" s="45">
        <f t="shared" si="12"/>
        <v>54738</v>
      </c>
      <c r="I73" s="44">
        <f t="shared" si="12"/>
        <v>54598</v>
      </c>
      <c r="J73" s="46">
        <f t="shared" si="12"/>
        <v>52195</v>
      </c>
      <c r="K73" s="44">
        <f t="shared" si="12"/>
        <v>46783</v>
      </c>
      <c r="L73" s="44">
        <f t="shared" si="12"/>
        <v>38586.038</v>
      </c>
      <c r="M73" s="44">
        <f t="shared" si="12"/>
        <v>34379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116728</v>
      </c>
      <c r="F75" s="51">
        <v>119335</v>
      </c>
      <c r="G75" s="51">
        <v>47755</v>
      </c>
      <c r="H75" s="52">
        <v>54738</v>
      </c>
      <c r="I75" s="51">
        <v>54598</v>
      </c>
      <c r="J75" s="53">
        <v>52195</v>
      </c>
      <c r="K75" s="51">
        <v>46783</v>
      </c>
      <c r="L75" s="51">
        <v>38586.038</v>
      </c>
      <c r="M75" s="51">
        <v>34379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52891</v>
      </c>
      <c r="F77" s="27">
        <f t="shared" ref="F77:M77" si="13">F78+F81+F84+F85+F86+F87+F88</f>
        <v>59167</v>
      </c>
      <c r="G77" s="27">
        <f t="shared" si="13"/>
        <v>97966</v>
      </c>
      <c r="H77" s="28">
        <f t="shared" si="13"/>
        <v>134912.70000000001</v>
      </c>
      <c r="I77" s="27">
        <f t="shared" si="13"/>
        <v>142254.69999999998</v>
      </c>
      <c r="J77" s="29">
        <f t="shared" si="13"/>
        <v>148878</v>
      </c>
      <c r="K77" s="27">
        <f t="shared" si="13"/>
        <v>118824</v>
      </c>
      <c r="L77" s="27">
        <f t="shared" si="13"/>
        <v>126071.004</v>
      </c>
      <c r="M77" s="27">
        <f t="shared" si="13"/>
        <v>122688.113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39203</v>
      </c>
      <c r="F78" s="59">
        <f t="shared" ref="F78:M78" si="14">SUM(F79:F80)</f>
        <v>39466</v>
      </c>
      <c r="G78" s="59">
        <f t="shared" si="14"/>
        <v>41298</v>
      </c>
      <c r="H78" s="60">
        <f t="shared" si="14"/>
        <v>46278</v>
      </c>
      <c r="I78" s="59">
        <f t="shared" si="14"/>
        <v>50745</v>
      </c>
      <c r="J78" s="61">
        <f t="shared" si="14"/>
        <v>56336</v>
      </c>
      <c r="K78" s="59">
        <f t="shared" si="14"/>
        <v>61531</v>
      </c>
      <c r="L78" s="59">
        <f t="shared" si="14"/>
        <v>59903.33</v>
      </c>
      <c r="M78" s="59">
        <f t="shared" si="14"/>
        <v>53856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26800</v>
      </c>
      <c r="F79" s="36">
        <v>23380</v>
      </c>
      <c r="G79" s="36">
        <v>25081</v>
      </c>
      <c r="H79" s="37">
        <v>26278</v>
      </c>
      <c r="I79" s="36">
        <v>29240</v>
      </c>
      <c r="J79" s="38">
        <v>30060</v>
      </c>
      <c r="K79" s="36">
        <v>60483</v>
      </c>
      <c r="L79" s="36">
        <v>58798.33</v>
      </c>
      <c r="M79" s="36">
        <v>52691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12403</v>
      </c>
      <c r="F80" s="51">
        <v>16086</v>
      </c>
      <c r="G80" s="51">
        <v>16217</v>
      </c>
      <c r="H80" s="52">
        <v>20000</v>
      </c>
      <c r="I80" s="51">
        <v>21505</v>
      </c>
      <c r="J80" s="53">
        <v>26276</v>
      </c>
      <c r="K80" s="51">
        <v>1048</v>
      </c>
      <c r="L80" s="51">
        <v>1105</v>
      </c>
      <c r="M80" s="51">
        <v>1165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10453</v>
      </c>
      <c r="F81" s="44">
        <f t="shared" ref="F81:M81" si="15">SUM(F82:F83)</f>
        <v>16042</v>
      </c>
      <c r="G81" s="44">
        <f t="shared" si="15"/>
        <v>52279</v>
      </c>
      <c r="H81" s="45">
        <f t="shared" si="15"/>
        <v>82329.3</v>
      </c>
      <c r="I81" s="44">
        <f t="shared" si="15"/>
        <v>83099.3</v>
      </c>
      <c r="J81" s="46">
        <f t="shared" si="15"/>
        <v>84132</v>
      </c>
      <c r="K81" s="44">
        <f t="shared" si="15"/>
        <v>50291</v>
      </c>
      <c r="L81" s="44">
        <f t="shared" si="15"/>
        <v>58787.686000000002</v>
      </c>
      <c r="M81" s="44">
        <f t="shared" si="15"/>
        <v>61053.112999999998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63707</v>
      </c>
      <c r="I82" s="36">
        <v>63707</v>
      </c>
      <c r="J82" s="38">
        <v>29005</v>
      </c>
      <c r="K82" s="36">
        <v>32906</v>
      </c>
      <c r="L82" s="36">
        <v>40781</v>
      </c>
      <c r="M82" s="36">
        <v>42196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10453</v>
      </c>
      <c r="F83" s="51">
        <v>16042</v>
      </c>
      <c r="G83" s="51">
        <v>52279</v>
      </c>
      <c r="H83" s="52">
        <v>18622.300000000003</v>
      </c>
      <c r="I83" s="51">
        <v>19392.300000000003</v>
      </c>
      <c r="J83" s="53">
        <v>55127</v>
      </c>
      <c r="K83" s="51">
        <v>17385</v>
      </c>
      <c r="L83" s="51">
        <v>18006.686000000002</v>
      </c>
      <c r="M83" s="51">
        <v>18857.113000000001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3235</v>
      </c>
      <c r="F88" s="44">
        <v>3659</v>
      </c>
      <c r="G88" s="44">
        <v>4389</v>
      </c>
      <c r="H88" s="45">
        <v>6305.4</v>
      </c>
      <c r="I88" s="44">
        <v>8410.4</v>
      </c>
      <c r="J88" s="46">
        <v>8410</v>
      </c>
      <c r="K88" s="44">
        <v>7002</v>
      </c>
      <c r="L88" s="44">
        <v>7379.9880000000003</v>
      </c>
      <c r="M88" s="44">
        <v>7779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5192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1563854</v>
      </c>
      <c r="F92" s="103">
        <f t="shared" ref="F92:M92" si="16">F4+F51+F77+F90</f>
        <v>1691851</v>
      </c>
      <c r="G92" s="103">
        <f t="shared" si="16"/>
        <v>1751212</v>
      </c>
      <c r="H92" s="104">
        <f t="shared" si="16"/>
        <v>2015204.5</v>
      </c>
      <c r="I92" s="103">
        <f t="shared" si="16"/>
        <v>2043841.5</v>
      </c>
      <c r="J92" s="105">
        <f t="shared" si="16"/>
        <v>2033961.55</v>
      </c>
      <c r="K92" s="103">
        <f t="shared" si="16"/>
        <v>2158957.915</v>
      </c>
      <c r="L92" s="103">
        <f t="shared" si="16"/>
        <v>2262513.75709</v>
      </c>
      <c r="M92" s="103">
        <f t="shared" si="16"/>
        <v>2374521.023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396616</v>
      </c>
      <c r="F4" s="27">
        <f t="shared" ref="F4:M4" si="0">F5+F8+F47</f>
        <v>304491</v>
      </c>
      <c r="G4" s="27">
        <f t="shared" si="0"/>
        <v>320722</v>
      </c>
      <c r="H4" s="28">
        <f t="shared" si="0"/>
        <v>335333.8</v>
      </c>
      <c r="I4" s="27">
        <f t="shared" si="0"/>
        <v>337546.8</v>
      </c>
      <c r="J4" s="29">
        <f t="shared" si="0"/>
        <v>339605</v>
      </c>
      <c r="K4" s="27">
        <f t="shared" si="0"/>
        <v>345536.91499999998</v>
      </c>
      <c r="L4" s="27">
        <f t="shared" si="0"/>
        <v>366558.99909</v>
      </c>
      <c r="M4" s="27">
        <f t="shared" si="0"/>
        <v>388588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171587</v>
      </c>
      <c r="F5" s="59">
        <f t="shared" ref="F5:M5" si="1">SUM(F6:F7)</f>
        <v>207782</v>
      </c>
      <c r="G5" s="59">
        <f t="shared" si="1"/>
        <v>222772</v>
      </c>
      <c r="H5" s="60">
        <f t="shared" si="1"/>
        <v>245301.8</v>
      </c>
      <c r="I5" s="59">
        <f t="shared" si="1"/>
        <v>245301.8</v>
      </c>
      <c r="J5" s="61">
        <f t="shared" si="1"/>
        <v>244578</v>
      </c>
      <c r="K5" s="59">
        <f t="shared" si="1"/>
        <v>257584</v>
      </c>
      <c r="L5" s="59">
        <f t="shared" si="1"/>
        <v>274127.64799999999</v>
      </c>
      <c r="M5" s="59">
        <f t="shared" si="1"/>
        <v>291692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149326</v>
      </c>
      <c r="F6" s="36">
        <v>145449</v>
      </c>
      <c r="G6" s="36">
        <v>155939</v>
      </c>
      <c r="H6" s="37">
        <v>213867.8</v>
      </c>
      <c r="I6" s="36">
        <v>213867.8</v>
      </c>
      <c r="J6" s="38">
        <v>171204</v>
      </c>
      <c r="K6" s="36">
        <v>229724</v>
      </c>
      <c r="L6" s="36">
        <v>244467.128</v>
      </c>
      <c r="M6" s="36">
        <v>260128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22261</v>
      </c>
      <c r="F7" s="51">
        <v>62333</v>
      </c>
      <c r="G7" s="51">
        <v>66833</v>
      </c>
      <c r="H7" s="52">
        <v>31434</v>
      </c>
      <c r="I7" s="51">
        <v>31434</v>
      </c>
      <c r="J7" s="53">
        <v>73374</v>
      </c>
      <c r="K7" s="51">
        <v>27860</v>
      </c>
      <c r="L7" s="51">
        <v>29660.52</v>
      </c>
      <c r="M7" s="51">
        <v>31564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225029</v>
      </c>
      <c r="F8" s="59">
        <f t="shared" ref="F8:M8" si="2">SUM(F9:F46)</f>
        <v>96709</v>
      </c>
      <c r="G8" s="59">
        <f t="shared" si="2"/>
        <v>97950</v>
      </c>
      <c r="H8" s="60">
        <f t="shared" si="2"/>
        <v>90032</v>
      </c>
      <c r="I8" s="59">
        <f t="shared" si="2"/>
        <v>92245</v>
      </c>
      <c r="J8" s="61">
        <f t="shared" si="2"/>
        <v>95027</v>
      </c>
      <c r="K8" s="59">
        <f t="shared" si="2"/>
        <v>87952.914999999994</v>
      </c>
      <c r="L8" s="59">
        <f t="shared" si="2"/>
        <v>92431.351089999996</v>
      </c>
      <c r="M8" s="59">
        <f t="shared" si="2"/>
        <v>96896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113</v>
      </c>
      <c r="F9" s="36">
        <v>84</v>
      </c>
      <c r="G9" s="36">
        <v>75</v>
      </c>
      <c r="H9" s="37">
        <v>116</v>
      </c>
      <c r="I9" s="36">
        <v>116</v>
      </c>
      <c r="J9" s="38">
        <v>116</v>
      </c>
      <c r="K9" s="36">
        <v>60</v>
      </c>
      <c r="L9" s="36">
        <v>62.657999999999987</v>
      </c>
      <c r="M9" s="36">
        <v>68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1200</v>
      </c>
      <c r="F10" s="44">
        <v>1529</v>
      </c>
      <c r="G10" s="44">
        <v>1873</v>
      </c>
      <c r="H10" s="45">
        <v>1226</v>
      </c>
      <c r="I10" s="44">
        <v>1226</v>
      </c>
      <c r="J10" s="46">
        <v>1738</v>
      </c>
      <c r="K10" s="44">
        <v>1659.1183000000001</v>
      </c>
      <c r="L10" s="44">
        <v>1750.5277418000001</v>
      </c>
      <c r="M10" s="44">
        <v>1918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9366</v>
      </c>
      <c r="F11" s="44">
        <v>7051</v>
      </c>
      <c r="G11" s="44">
        <v>3314</v>
      </c>
      <c r="H11" s="45">
        <v>626</v>
      </c>
      <c r="I11" s="44">
        <v>626</v>
      </c>
      <c r="J11" s="46">
        <v>424</v>
      </c>
      <c r="K11" s="44">
        <v>802</v>
      </c>
      <c r="L11" s="44">
        <v>846.27999999999975</v>
      </c>
      <c r="M11" s="44">
        <v>892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6015</v>
      </c>
      <c r="F12" s="44">
        <v>6974</v>
      </c>
      <c r="G12" s="44">
        <v>7116</v>
      </c>
      <c r="H12" s="45">
        <v>7610</v>
      </c>
      <c r="I12" s="44">
        <v>7610</v>
      </c>
      <c r="J12" s="46">
        <v>7177</v>
      </c>
      <c r="K12" s="44">
        <v>7983</v>
      </c>
      <c r="L12" s="44">
        <v>8413.5059999999994</v>
      </c>
      <c r="M12" s="44">
        <v>8868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375</v>
      </c>
      <c r="F13" s="44">
        <v>366</v>
      </c>
      <c r="G13" s="44">
        <v>485</v>
      </c>
      <c r="H13" s="45">
        <v>1462</v>
      </c>
      <c r="I13" s="44">
        <v>1462</v>
      </c>
      <c r="J13" s="46">
        <v>1349</v>
      </c>
      <c r="K13" s="44">
        <v>1467</v>
      </c>
      <c r="L13" s="44">
        <v>1546.3920000000001</v>
      </c>
      <c r="M13" s="44">
        <v>1629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2641</v>
      </c>
      <c r="F14" s="44">
        <v>2814</v>
      </c>
      <c r="G14" s="44">
        <v>3458</v>
      </c>
      <c r="H14" s="45">
        <v>2792</v>
      </c>
      <c r="I14" s="44">
        <v>2797</v>
      </c>
      <c r="J14" s="46">
        <v>2782</v>
      </c>
      <c r="K14" s="44">
        <v>2883</v>
      </c>
      <c r="L14" s="44">
        <v>2908.7060000000001</v>
      </c>
      <c r="M14" s="44">
        <v>3224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40633</v>
      </c>
      <c r="F15" s="44">
        <v>3883</v>
      </c>
      <c r="G15" s="44">
        <v>8673</v>
      </c>
      <c r="H15" s="45">
        <v>3717</v>
      </c>
      <c r="I15" s="44">
        <v>3722</v>
      </c>
      <c r="J15" s="46">
        <v>3781</v>
      </c>
      <c r="K15" s="44">
        <v>3963</v>
      </c>
      <c r="L15" s="44">
        <v>4045.7080000000005</v>
      </c>
      <c r="M15" s="44">
        <v>4402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11580</v>
      </c>
      <c r="F16" s="44">
        <v>14680</v>
      </c>
      <c r="G16" s="44">
        <v>14959</v>
      </c>
      <c r="H16" s="45">
        <v>14662.4</v>
      </c>
      <c r="I16" s="44">
        <v>14662.4</v>
      </c>
      <c r="J16" s="46">
        <v>16226</v>
      </c>
      <c r="K16" s="44">
        <v>10968</v>
      </c>
      <c r="L16" s="44">
        <v>11429.21</v>
      </c>
      <c r="M16" s="44">
        <v>12046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6062</v>
      </c>
      <c r="F17" s="44">
        <v>7041</v>
      </c>
      <c r="G17" s="44">
        <v>6028</v>
      </c>
      <c r="H17" s="45">
        <v>4184.6000000000004</v>
      </c>
      <c r="I17" s="44">
        <v>4784.6000000000004</v>
      </c>
      <c r="J17" s="46">
        <v>4647</v>
      </c>
      <c r="K17" s="44">
        <v>3302</v>
      </c>
      <c r="L17" s="44">
        <v>3480.2539999999999</v>
      </c>
      <c r="M17" s="44">
        <v>3668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4480</v>
      </c>
      <c r="F21" s="44">
        <v>167</v>
      </c>
      <c r="G21" s="44">
        <v>5599</v>
      </c>
      <c r="H21" s="45">
        <v>8015</v>
      </c>
      <c r="I21" s="44">
        <v>8015</v>
      </c>
      <c r="J21" s="46">
        <v>8634</v>
      </c>
      <c r="K21" s="44">
        <v>4329</v>
      </c>
      <c r="L21" s="44">
        <v>4563.0619999999999</v>
      </c>
      <c r="M21" s="44">
        <v>4466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3745</v>
      </c>
      <c r="F22" s="44">
        <v>100</v>
      </c>
      <c r="G22" s="44">
        <v>148</v>
      </c>
      <c r="H22" s="45">
        <v>3680</v>
      </c>
      <c r="I22" s="44">
        <v>3680</v>
      </c>
      <c r="J22" s="46">
        <v>3605</v>
      </c>
      <c r="K22" s="44">
        <v>1204</v>
      </c>
      <c r="L22" s="44">
        <v>1269.098</v>
      </c>
      <c r="M22" s="44">
        <v>1338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191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131</v>
      </c>
      <c r="H25" s="45">
        <v>0</v>
      </c>
      <c r="I25" s="44">
        <v>0</v>
      </c>
      <c r="J25" s="46">
        <v>0</v>
      </c>
      <c r="K25" s="44">
        <v>5786</v>
      </c>
      <c r="L25" s="44">
        <v>6098</v>
      </c>
      <c r="M25" s="44">
        <v>6427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208</v>
      </c>
      <c r="F29" s="44">
        <v>255</v>
      </c>
      <c r="G29" s="44">
        <v>160</v>
      </c>
      <c r="H29" s="45">
        <v>0</v>
      </c>
      <c r="I29" s="44">
        <v>0</v>
      </c>
      <c r="J29" s="46">
        <v>0</v>
      </c>
      <c r="K29" s="44">
        <v>84</v>
      </c>
      <c r="L29" s="44">
        <v>88.405999999999992</v>
      </c>
      <c r="M29" s="44">
        <v>93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5</v>
      </c>
      <c r="G30" s="44">
        <v>15</v>
      </c>
      <c r="H30" s="45">
        <v>0</v>
      </c>
      <c r="I30" s="44">
        <v>0</v>
      </c>
      <c r="J30" s="46">
        <v>0</v>
      </c>
      <c r="K30" s="44">
        <v>1.1099999999999E-2</v>
      </c>
      <c r="L30" s="44">
        <v>-0.11438940000000031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-0.29019999999999957</v>
      </c>
      <c r="L31" s="44">
        <v>1.84508000000001E-2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184</v>
      </c>
      <c r="F32" s="44">
        <v>25</v>
      </c>
      <c r="G32" s="44">
        <v>244</v>
      </c>
      <c r="H32" s="45">
        <v>0</v>
      </c>
      <c r="I32" s="44">
        <v>0</v>
      </c>
      <c r="J32" s="46">
        <v>0</v>
      </c>
      <c r="K32" s="44">
        <v>0</v>
      </c>
      <c r="L32" s="44">
        <v>-0.20600000000000307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3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0.23659999999999926</v>
      </c>
      <c r="L33" s="44">
        <v>0.33948359999999944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2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12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123</v>
      </c>
      <c r="F37" s="44">
        <v>124</v>
      </c>
      <c r="G37" s="44">
        <v>88</v>
      </c>
      <c r="H37" s="45">
        <v>1572</v>
      </c>
      <c r="I37" s="44">
        <v>1572</v>
      </c>
      <c r="J37" s="46">
        <v>1318</v>
      </c>
      <c r="K37" s="44">
        <v>1145.8928000000001</v>
      </c>
      <c r="L37" s="44">
        <v>1208.3578688</v>
      </c>
      <c r="M37" s="44">
        <v>1274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6101</v>
      </c>
      <c r="F38" s="44">
        <v>3819</v>
      </c>
      <c r="G38" s="44">
        <v>3881</v>
      </c>
      <c r="H38" s="45">
        <v>1865</v>
      </c>
      <c r="I38" s="44">
        <v>1865</v>
      </c>
      <c r="J38" s="46">
        <v>2289</v>
      </c>
      <c r="K38" s="44">
        <v>3014</v>
      </c>
      <c r="L38" s="44">
        <v>3176.4740000000002</v>
      </c>
      <c r="M38" s="44">
        <v>3349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14031</v>
      </c>
      <c r="F39" s="44">
        <v>13227</v>
      </c>
      <c r="G39" s="44">
        <v>360</v>
      </c>
      <c r="H39" s="45">
        <v>3556</v>
      </c>
      <c r="I39" s="44">
        <v>3556</v>
      </c>
      <c r="J39" s="46">
        <v>3757</v>
      </c>
      <c r="K39" s="44">
        <v>3720</v>
      </c>
      <c r="L39" s="44">
        <v>4051.2920000000013</v>
      </c>
      <c r="M39" s="44">
        <v>4132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36874</v>
      </c>
      <c r="F40" s="44">
        <v>14456</v>
      </c>
      <c r="G40" s="44">
        <v>13120</v>
      </c>
      <c r="H40" s="45">
        <v>5892</v>
      </c>
      <c r="I40" s="44">
        <v>5892</v>
      </c>
      <c r="J40" s="46">
        <v>5910</v>
      </c>
      <c r="K40" s="44">
        <v>6421</v>
      </c>
      <c r="L40" s="44">
        <v>6767.268</v>
      </c>
      <c r="M40" s="44">
        <v>7132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1266</v>
      </c>
      <c r="F41" s="44">
        <v>0</v>
      </c>
      <c r="G41" s="44">
        <v>0</v>
      </c>
      <c r="H41" s="45">
        <v>206</v>
      </c>
      <c r="I41" s="44">
        <v>206</v>
      </c>
      <c r="J41" s="46">
        <v>301</v>
      </c>
      <c r="K41" s="44">
        <v>320</v>
      </c>
      <c r="L41" s="44">
        <v>337</v>
      </c>
      <c r="M41" s="44">
        <v>355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72251</v>
      </c>
      <c r="F42" s="44">
        <v>14070</v>
      </c>
      <c r="G42" s="44">
        <v>16614</v>
      </c>
      <c r="H42" s="45">
        <v>13677</v>
      </c>
      <c r="I42" s="44">
        <v>15260</v>
      </c>
      <c r="J42" s="46">
        <v>15567</v>
      </c>
      <c r="K42" s="44">
        <v>15619</v>
      </c>
      <c r="L42" s="44">
        <v>15379.792000000001</v>
      </c>
      <c r="M42" s="44">
        <v>17174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3420</v>
      </c>
      <c r="F43" s="44">
        <v>2793</v>
      </c>
      <c r="G43" s="44">
        <v>3327</v>
      </c>
      <c r="H43" s="45">
        <v>4719</v>
      </c>
      <c r="I43" s="44">
        <v>4719</v>
      </c>
      <c r="J43" s="46">
        <v>4829</v>
      </c>
      <c r="K43" s="44">
        <v>5030.3549000000003</v>
      </c>
      <c r="L43" s="44">
        <v>6374.1152253999999</v>
      </c>
      <c r="M43" s="44">
        <v>5340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1991</v>
      </c>
      <c r="F44" s="44">
        <v>1913</v>
      </c>
      <c r="G44" s="44">
        <v>6477</v>
      </c>
      <c r="H44" s="45">
        <v>8991</v>
      </c>
      <c r="I44" s="44">
        <v>8991</v>
      </c>
      <c r="J44" s="46">
        <v>8939</v>
      </c>
      <c r="K44" s="44">
        <v>6495.5915000000005</v>
      </c>
      <c r="L44" s="44">
        <v>6847.0567089999995</v>
      </c>
      <c r="M44" s="44">
        <v>7216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2124</v>
      </c>
      <c r="F45" s="44">
        <v>1331</v>
      </c>
      <c r="G45" s="44">
        <v>1805</v>
      </c>
      <c r="H45" s="45">
        <v>1463</v>
      </c>
      <c r="I45" s="44">
        <v>1483</v>
      </c>
      <c r="J45" s="46">
        <v>1638</v>
      </c>
      <c r="K45" s="44">
        <v>1697</v>
      </c>
      <c r="L45" s="44">
        <v>1788.15</v>
      </c>
      <c r="M45" s="44">
        <v>1885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1480</v>
      </c>
      <c r="F51" s="27">
        <f t="shared" ref="F51:M51" si="4">F52+F59+F62+F63+F64+F72+F73</f>
        <v>1596</v>
      </c>
      <c r="G51" s="27">
        <f t="shared" si="4"/>
        <v>2448</v>
      </c>
      <c r="H51" s="28">
        <f t="shared" si="4"/>
        <v>4116</v>
      </c>
      <c r="I51" s="27">
        <f t="shared" si="4"/>
        <v>3976</v>
      </c>
      <c r="J51" s="29">
        <f t="shared" si="4"/>
        <v>3905</v>
      </c>
      <c r="K51" s="27">
        <f t="shared" si="4"/>
        <v>3001</v>
      </c>
      <c r="L51" s="27">
        <f t="shared" si="4"/>
        <v>3163.0219999999999</v>
      </c>
      <c r="M51" s="27">
        <f t="shared" si="4"/>
        <v>3333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1480</v>
      </c>
      <c r="F73" s="44">
        <f t="shared" ref="F73:M73" si="12">SUM(F74:F75)</f>
        <v>1596</v>
      </c>
      <c r="G73" s="44">
        <f t="shared" si="12"/>
        <v>2448</v>
      </c>
      <c r="H73" s="45">
        <f t="shared" si="12"/>
        <v>4116</v>
      </c>
      <c r="I73" s="44">
        <f t="shared" si="12"/>
        <v>3976</v>
      </c>
      <c r="J73" s="46">
        <f t="shared" si="12"/>
        <v>3905</v>
      </c>
      <c r="K73" s="44">
        <f t="shared" si="12"/>
        <v>3001</v>
      </c>
      <c r="L73" s="44">
        <f t="shared" si="12"/>
        <v>3163.0219999999999</v>
      </c>
      <c r="M73" s="44">
        <f t="shared" si="12"/>
        <v>3333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1480</v>
      </c>
      <c r="F75" s="51">
        <v>1596</v>
      </c>
      <c r="G75" s="51">
        <v>2448</v>
      </c>
      <c r="H75" s="52">
        <v>4116</v>
      </c>
      <c r="I75" s="51">
        <v>3976</v>
      </c>
      <c r="J75" s="53">
        <v>3905</v>
      </c>
      <c r="K75" s="51">
        <v>3001</v>
      </c>
      <c r="L75" s="51">
        <v>3163.0219999999999</v>
      </c>
      <c r="M75" s="51">
        <v>3333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23927</v>
      </c>
      <c r="F77" s="27">
        <f t="shared" ref="F77:M77" si="13">F78+F81+F84+F85+F86+F87+F88</f>
        <v>30200</v>
      </c>
      <c r="G77" s="27">
        <f t="shared" si="13"/>
        <v>39095</v>
      </c>
      <c r="H77" s="28">
        <f t="shared" si="13"/>
        <v>49958.700000000004</v>
      </c>
      <c r="I77" s="27">
        <f t="shared" si="13"/>
        <v>52177.700000000004</v>
      </c>
      <c r="J77" s="29">
        <f t="shared" si="13"/>
        <v>57761</v>
      </c>
      <c r="K77" s="27">
        <f t="shared" si="13"/>
        <v>43701</v>
      </c>
      <c r="L77" s="27">
        <f t="shared" si="13"/>
        <v>52130.807999999997</v>
      </c>
      <c r="M77" s="27">
        <f t="shared" si="13"/>
        <v>54946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12403</v>
      </c>
      <c r="F78" s="59">
        <f t="shared" ref="F78:M78" si="14">SUM(F79:F80)</f>
        <v>16086</v>
      </c>
      <c r="G78" s="59">
        <f t="shared" si="14"/>
        <v>16217</v>
      </c>
      <c r="H78" s="60">
        <f t="shared" si="14"/>
        <v>20000</v>
      </c>
      <c r="I78" s="59">
        <f t="shared" si="14"/>
        <v>21505</v>
      </c>
      <c r="J78" s="61">
        <f t="shared" si="14"/>
        <v>26276</v>
      </c>
      <c r="K78" s="59">
        <f t="shared" si="14"/>
        <v>20965</v>
      </c>
      <c r="L78" s="59">
        <f t="shared" si="14"/>
        <v>22069</v>
      </c>
      <c r="M78" s="59">
        <f t="shared" si="14"/>
        <v>23261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19917</v>
      </c>
      <c r="L79" s="36">
        <v>20964</v>
      </c>
      <c r="M79" s="36">
        <v>22096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12403</v>
      </c>
      <c r="F80" s="51">
        <v>16086</v>
      </c>
      <c r="G80" s="51">
        <v>16217</v>
      </c>
      <c r="H80" s="52">
        <v>20000</v>
      </c>
      <c r="I80" s="51">
        <v>21505</v>
      </c>
      <c r="J80" s="53">
        <v>26276</v>
      </c>
      <c r="K80" s="51">
        <v>1048</v>
      </c>
      <c r="L80" s="51">
        <v>1105</v>
      </c>
      <c r="M80" s="51">
        <v>1165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8289</v>
      </c>
      <c r="F81" s="44">
        <f t="shared" ref="F81:M81" si="15">SUM(F82:F83)</f>
        <v>10455</v>
      </c>
      <c r="G81" s="44">
        <f t="shared" si="15"/>
        <v>18489</v>
      </c>
      <c r="H81" s="45">
        <f t="shared" si="15"/>
        <v>23653.300000000003</v>
      </c>
      <c r="I81" s="44">
        <f t="shared" si="15"/>
        <v>24423.300000000003</v>
      </c>
      <c r="J81" s="46">
        <f t="shared" si="15"/>
        <v>25236</v>
      </c>
      <c r="K81" s="44">
        <f t="shared" si="15"/>
        <v>15734</v>
      </c>
      <c r="L81" s="44">
        <f t="shared" si="15"/>
        <v>22681.82</v>
      </c>
      <c r="M81" s="44">
        <f t="shared" si="15"/>
        <v>23906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13929</v>
      </c>
      <c r="I82" s="36">
        <v>13929</v>
      </c>
      <c r="J82" s="38">
        <v>0</v>
      </c>
      <c r="K82" s="36">
        <v>8226</v>
      </c>
      <c r="L82" s="36">
        <v>14769</v>
      </c>
      <c r="M82" s="36">
        <v>15566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8289</v>
      </c>
      <c r="F83" s="51">
        <v>10455</v>
      </c>
      <c r="G83" s="51">
        <v>18489</v>
      </c>
      <c r="H83" s="52">
        <v>9724.3000000000011</v>
      </c>
      <c r="I83" s="51">
        <v>10494.300000000001</v>
      </c>
      <c r="J83" s="53">
        <v>25236</v>
      </c>
      <c r="K83" s="51">
        <v>7508</v>
      </c>
      <c r="L83" s="51">
        <v>7912.82</v>
      </c>
      <c r="M83" s="51">
        <v>8340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3235</v>
      </c>
      <c r="F88" s="44">
        <v>3659</v>
      </c>
      <c r="G88" s="44">
        <v>4389</v>
      </c>
      <c r="H88" s="45">
        <v>6305.4</v>
      </c>
      <c r="I88" s="44">
        <v>6249.4</v>
      </c>
      <c r="J88" s="46">
        <v>6249</v>
      </c>
      <c r="K88" s="44">
        <v>7002</v>
      </c>
      <c r="L88" s="44">
        <v>7379.9880000000003</v>
      </c>
      <c r="M88" s="44">
        <v>7779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5192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422023</v>
      </c>
      <c r="F92" s="103">
        <f t="shared" ref="F92:M92" si="16">F4+F51+F77+F90</f>
        <v>336287</v>
      </c>
      <c r="G92" s="103">
        <f t="shared" si="16"/>
        <v>367457</v>
      </c>
      <c r="H92" s="104">
        <f t="shared" si="16"/>
        <v>389408.5</v>
      </c>
      <c r="I92" s="103">
        <f t="shared" si="16"/>
        <v>393700.5</v>
      </c>
      <c r="J92" s="105">
        <f t="shared" si="16"/>
        <v>401271</v>
      </c>
      <c r="K92" s="103">
        <f t="shared" si="16"/>
        <v>392238.91499999998</v>
      </c>
      <c r="L92" s="103">
        <f t="shared" si="16"/>
        <v>421852.82909000001</v>
      </c>
      <c r="M92" s="103">
        <f t="shared" si="16"/>
        <v>446867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401374</v>
      </c>
      <c r="F4" s="27">
        <f t="shared" ref="F4:M4" si="0">F5+F8+F47</f>
        <v>563236</v>
      </c>
      <c r="G4" s="27">
        <f t="shared" si="0"/>
        <v>607769</v>
      </c>
      <c r="H4" s="28">
        <f t="shared" si="0"/>
        <v>225496</v>
      </c>
      <c r="I4" s="27">
        <f t="shared" si="0"/>
        <v>335825</v>
      </c>
      <c r="J4" s="29">
        <f t="shared" si="0"/>
        <v>335960.55</v>
      </c>
      <c r="K4" s="27">
        <f t="shared" si="0"/>
        <v>251898</v>
      </c>
      <c r="L4" s="27">
        <f t="shared" si="0"/>
        <v>266743.82399999996</v>
      </c>
      <c r="M4" s="27">
        <f t="shared" si="0"/>
        <v>271276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374882</v>
      </c>
      <c r="F5" s="59">
        <f t="shared" ref="F5:M5" si="1">SUM(F6:F7)</f>
        <v>446369</v>
      </c>
      <c r="G5" s="59">
        <f t="shared" si="1"/>
        <v>494882</v>
      </c>
      <c r="H5" s="60">
        <f t="shared" si="1"/>
        <v>110867</v>
      </c>
      <c r="I5" s="59">
        <f t="shared" si="1"/>
        <v>205339</v>
      </c>
      <c r="J5" s="61">
        <f t="shared" si="1"/>
        <v>203979</v>
      </c>
      <c r="K5" s="59">
        <f t="shared" si="1"/>
        <v>124598</v>
      </c>
      <c r="L5" s="59">
        <f t="shared" si="1"/>
        <v>132571.57599999997</v>
      </c>
      <c r="M5" s="59">
        <f t="shared" si="1"/>
        <v>141056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323564</v>
      </c>
      <c r="F6" s="36">
        <v>312457</v>
      </c>
      <c r="G6" s="36">
        <v>346417</v>
      </c>
      <c r="H6" s="37">
        <v>96111</v>
      </c>
      <c r="I6" s="36">
        <v>162241</v>
      </c>
      <c r="J6" s="38">
        <v>142786</v>
      </c>
      <c r="K6" s="36">
        <v>108632</v>
      </c>
      <c r="L6" s="36">
        <v>115583.56799999997</v>
      </c>
      <c r="M6" s="36">
        <v>122981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51318</v>
      </c>
      <c r="F7" s="51">
        <v>133912</v>
      </c>
      <c r="G7" s="51">
        <v>148465</v>
      </c>
      <c r="H7" s="52">
        <v>14756</v>
      </c>
      <c r="I7" s="51">
        <v>43098</v>
      </c>
      <c r="J7" s="53">
        <v>61193</v>
      </c>
      <c r="K7" s="51">
        <v>15966</v>
      </c>
      <c r="L7" s="51">
        <v>16988.007999999994</v>
      </c>
      <c r="M7" s="51">
        <v>18075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26492</v>
      </c>
      <c r="F8" s="59">
        <f t="shared" ref="F8:M8" si="2">SUM(F9:F46)</f>
        <v>116867</v>
      </c>
      <c r="G8" s="59">
        <f t="shared" si="2"/>
        <v>112887</v>
      </c>
      <c r="H8" s="60">
        <f t="shared" si="2"/>
        <v>114629</v>
      </c>
      <c r="I8" s="59">
        <f t="shared" si="2"/>
        <v>130486</v>
      </c>
      <c r="J8" s="61">
        <f t="shared" si="2"/>
        <v>131981.54999999999</v>
      </c>
      <c r="K8" s="59">
        <f t="shared" si="2"/>
        <v>127300</v>
      </c>
      <c r="L8" s="59">
        <f t="shared" si="2"/>
        <v>134172.24799999999</v>
      </c>
      <c r="M8" s="59">
        <f t="shared" si="2"/>
        <v>130220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130</v>
      </c>
      <c r="F10" s="44">
        <v>69</v>
      </c>
      <c r="G10" s="44">
        <v>4</v>
      </c>
      <c r="H10" s="45">
        <v>115</v>
      </c>
      <c r="I10" s="44">
        <v>115</v>
      </c>
      <c r="J10" s="46">
        <v>106</v>
      </c>
      <c r="K10" s="44">
        <v>300</v>
      </c>
      <c r="L10" s="44">
        <v>316</v>
      </c>
      <c r="M10" s="44">
        <v>332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418</v>
      </c>
      <c r="F11" s="44">
        <v>644</v>
      </c>
      <c r="G11" s="44">
        <v>219</v>
      </c>
      <c r="H11" s="45">
        <v>514</v>
      </c>
      <c r="I11" s="44">
        <v>514</v>
      </c>
      <c r="J11" s="46">
        <v>524</v>
      </c>
      <c r="K11" s="44">
        <v>377</v>
      </c>
      <c r="L11" s="44">
        <v>398.58199999999999</v>
      </c>
      <c r="M11" s="44">
        <v>419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3933</v>
      </c>
      <c r="F14" s="44">
        <v>1453</v>
      </c>
      <c r="G14" s="44">
        <v>1664</v>
      </c>
      <c r="H14" s="45">
        <v>1586</v>
      </c>
      <c r="I14" s="44">
        <v>1586</v>
      </c>
      <c r="J14" s="46">
        <v>1583</v>
      </c>
      <c r="K14" s="44">
        <v>1478</v>
      </c>
      <c r="L14" s="44">
        <v>1557.798</v>
      </c>
      <c r="M14" s="44">
        <v>1642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309</v>
      </c>
      <c r="F15" s="44">
        <v>15812</v>
      </c>
      <c r="G15" s="44">
        <v>11833</v>
      </c>
      <c r="H15" s="45">
        <v>10186</v>
      </c>
      <c r="I15" s="44">
        <v>18214</v>
      </c>
      <c r="J15" s="46">
        <v>16636</v>
      </c>
      <c r="K15" s="44">
        <v>10187</v>
      </c>
      <c r="L15" s="44">
        <v>10736.968000000001</v>
      </c>
      <c r="M15" s="44">
        <v>11311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2224</v>
      </c>
      <c r="F16" s="44">
        <v>8611</v>
      </c>
      <c r="G16" s="44">
        <v>7575</v>
      </c>
      <c r="H16" s="45">
        <v>9924</v>
      </c>
      <c r="I16" s="44">
        <v>9924</v>
      </c>
      <c r="J16" s="46">
        <v>9793</v>
      </c>
      <c r="K16" s="44">
        <v>6565</v>
      </c>
      <c r="L16" s="44">
        <v>6919.3220000000001</v>
      </c>
      <c r="M16" s="44">
        <v>7292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1586</v>
      </c>
      <c r="F17" s="44">
        <v>0</v>
      </c>
      <c r="G17" s="44">
        <v>43</v>
      </c>
      <c r="H17" s="45">
        <v>0</v>
      </c>
      <c r="I17" s="44">
        <v>0</v>
      </c>
      <c r="J17" s="46">
        <v>0</v>
      </c>
      <c r="K17" s="44">
        <v>0</v>
      </c>
      <c r="L17" s="44">
        <v>0.67999999999999616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6822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</v>
      </c>
      <c r="F22" s="44">
        <v>54</v>
      </c>
      <c r="G22" s="44">
        <v>0</v>
      </c>
      <c r="H22" s="45">
        <v>60</v>
      </c>
      <c r="I22" s="44">
        <v>60</v>
      </c>
      <c r="J22" s="46">
        <v>44</v>
      </c>
      <c r="K22" s="44">
        <v>60</v>
      </c>
      <c r="L22" s="44">
        <v>62.415999999999997</v>
      </c>
      <c r="M22" s="44">
        <v>66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1887</v>
      </c>
      <c r="G23" s="44">
        <v>1523</v>
      </c>
      <c r="H23" s="45">
        <v>1758</v>
      </c>
      <c r="I23" s="44">
        <v>1758</v>
      </c>
      <c r="J23" s="46">
        <v>1814</v>
      </c>
      <c r="K23" s="44">
        <v>1917</v>
      </c>
      <c r="L23" s="44">
        <v>2021.3380000000002</v>
      </c>
      <c r="M23" s="44">
        <v>2128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447</v>
      </c>
      <c r="H25" s="45">
        <v>0</v>
      </c>
      <c r="I25" s="44">
        <v>0</v>
      </c>
      <c r="J25" s="46">
        <v>0</v>
      </c>
      <c r="K25" s="44">
        <v>13045</v>
      </c>
      <c r="L25" s="44">
        <v>13749</v>
      </c>
      <c r="M25" s="44">
        <v>14478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60</v>
      </c>
      <c r="I27" s="44">
        <v>60</v>
      </c>
      <c r="J27" s="46">
        <v>73</v>
      </c>
      <c r="K27" s="44">
        <v>22</v>
      </c>
      <c r="L27" s="44">
        <v>23</v>
      </c>
      <c r="M27" s="44">
        <v>24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61</v>
      </c>
      <c r="F29" s="44">
        <v>49</v>
      </c>
      <c r="G29" s="44">
        <v>25</v>
      </c>
      <c r="H29" s="45">
        <v>0</v>
      </c>
      <c r="I29" s="44">
        <v>0</v>
      </c>
      <c r="J29" s="46">
        <v>0</v>
      </c>
      <c r="K29" s="44">
        <v>0</v>
      </c>
      <c r="L29" s="44">
        <v>0.56400000000000494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30</v>
      </c>
      <c r="F30" s="44">
        <v>33</v>
      </c>
      <c r="G30" s="44">
        <v>36</v>
      </c>
      <c r="H30" s="45">
        <v>0</v>
      </c>
      <c r="I30" s="44">
        <v>0</v>
      </c>
      <c r="J30" s="46">
        <v>0</v>
      </c>
      <c r="K30" s="44">
        <v>0</v>
      </c>
      <c r="L30" s="44">
        <v>0.28800000000000026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4</v>
      </c>
      <c r="L31" s="44">
        <v>4</v>
      </c>
      <c r="M31" s="44">
        <v>4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90</v>
      </c>
      <c r="F32" s="44">
        <v>87</v>
      </c>
      <c r="G32" s="44">
        <v>126</v>
      </c>
      <c r="H32" s="45">
        <v>19</v>
      </c>
      <c r="I32" s="44">
        <v>19</v>
      </c>
      <c r="J32" s="46">
        <v>17.55</v>
      </c>
      <c r="K32" s="44">
        <v>1</v>
      </c>
      <c r="L32" s="44">
        <v>1.5559999999999903</v>
      </c>
      <c r="M32" s="44">
        <v>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63</v>
      </c>
      <c r="F33" s="44">
        <v>130</v>
      </c>
      <c r="G33" s="44">
        <v>152</v>
      </c>
      <c r="H33" s="45">
        <v>110</v>
      </c>
      <c r="I33" s="44">
        <v>110</v>
      </c>
      <c r="J33" s="46">
        <v>140</v>
      </c>
      <c r="K33" s="44">
        <v>150</v>
      </c>
      <c r="L33" s="44">
        <v>157.624</v>
      </c>
      <c r="M33" s="44">
        <v>166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4</v>
      </c>
      <c r="F34" s="44">
        <v>11</v>
      </c>
      <c r="G34" s="44">
        <v>23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517</v>
      </c>
      <c r="F37" s="44">
        <v>368</v>
      </c>
      <c r="G37" s="44">
        <v>287</v>
      </c>
      <c r="H37" s="45">
        <v>711</v>
      </c>
      <c r="I37" s="44">
        <v>711</v>
      </c>
      <c r="J37" s="46">
        <v>676</v>
      </c>
      <c r="K37" s="44">
        <v>752</v>
      </c>
      <c r="L37" s="44">
        <v>791.56200000000001</v>
      </c>
      <c r="M37" s="44">
        <v>834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1448</v>
      </c>
      <c r="F38" s="44">
        <v>886</v>
      </c>
      <c r="G38" s="44">
        <v>802</v>
      </c>
      <c r="H38" s="45">
        <v>821</v>
      </c>
      <c r="I38" s="44">
        <v>821</v>
      </c>
      <c r="J38" s="46">
        <v>993</v>
      </c>
      <c r="K38" s="44">
        <v>2086</v>
      </c>
      <c r="L38" s="44">
        <v>2198.5580000000004</v>
      </c>
      <c r="M38" s="44">
        <v>2318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45391</v>
      </c>
      <c r="G39" s="44">
        <v>19871</v>
      </c>
      <c r="H39" s="45">
        <v>23894</v>
      </c>
      <c r="I39" s="44">
        <v>23894</v>
      </c>
      <c r="J39" s="46">
        <v>24381</v>
      </c>
      <c r="K39" s="44">
        <v>25124</v>
      </c>
      <c r="L39" s="44">
        <v>26481.184000000001</v>
      </c>
      <c r="M39" s="44">
        <v>27911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29858</v>
      </c>
      <c r="G40" s="44">
        <v>49843</v>
      </c>
      <c r="H40" s="45">
        <v>47794</v>
      </c>
      <c r="I40" s="44">
        <v>56766</v>
      </c>
      <c r="J40" s="46">
        <v>60045</v>
      </c>
      <c r="K40" s="44">
        <v>50277</v>
      </c>
      <c r="L40" s="44">
        <v>52990.752</v>
      </c>
      <c r="M40" s="44">
        <v>44682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87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2.4000000000000909E-2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9801</v>
      </c>
      <c r="G42" s="44">
        <v>10693</v>
      </c>
      <c r="H42" s="45">
        <v>15677</v>
      </c>
      <c r="I42" s="44">
        <v>14534</v>
      </c>
      <c r="J42" s="46">
        <v>13783</v>
      </c>
      <c r="K42" s="44">
        <v>13676</v>
      </c>
      <c r="L42" s="44">
        <v>14412.618</v>
      </c>
      <c r="M42" s="44">
        <v>15192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11849</v>
      </c>
      <c r="F43" s="44">
        <v>64</v>
      </c>
      <c r="G43" s="44">
        <v>57</v>
      </c>
      <c r="H43" s="45">
        <v>69</v>
      </c>
      <c r="I43" s="44">
        <v>69</v>
      </c>
      <c r="J43" s="46">
        <v>158</v>
      </c>
      <c r="K43" s="44">
        <v>218</v>
      </c>
      <c r="L43" s="44">
        <v>229.93800000000002</v>
      </c>
      <c r="M43" s="44">
        <v>242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376</v>
      </c>
      <c r="F44" s="44">
        <v>1368</v>
      </c>
      <c r="G44" s="44">
        <v>278</v>
      </c>
      <c r="H44" s="45">
        <v>654</v>
      </c>
      <c r="I44" s="44">
        <v>654</v>
      </c>
      <c r="J44" s="46">
        <v>528</v>
      </c>
      <c r="K44" s="44">
        <v>450</v>
      </c>
      <c r="L44" s="44">
        <v>474.64400000000006</v>
      </c>
      <c r="M44" s="44">
        <v>500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2057</v>
      </c>
      <c r="F45" s="44">
        <v>291</v>
      </c>
      <c r="G45" s="44">
        <v>553</v>
      </c>
      <c r="H45" s="45">
        <v>677</v>
      </c>
      <c r="I45" s="44">
        <v>677</v>
      </c>
      <c r="J45" s="46">
        <v>687</v>
      </c>
      <c r="K45" s="44">
        <v>611</v>
      </c>
      <c r="L45" s="44">
        <v>643.83199999999999</v>
      </c>
      <c r="M45" s="44">
        <v>678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1300</v>
      </c>
      <c r="F46" s="51">
        <v>0</v>
      </c>
      <c r="G46" s="51">
        <v>11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212161</v>
      </c>
      <c r="F51" s="27">
        <f t="shared" ref="F51:M51" si="4">F52+F59+F62+F63+F64+F72+F73</f>
        <v>173531</v>
      </c>
      <c r="G51" s="27">
        <f t="shared" si="4"/>
        <v>179061</v>
      </c>
      <c r="H51" s="28">
        <f t="shared" si="4"/>
        <v>153166</v>
      </c>
      <c r="I51" s="27">
        <f t="shared" si="4"/>
        <v>153166</v>
      </c>
      <c r="J51" s="29">
        <f t="shared" si="4"/>
        <v>152628</v>
      </c>
      <c r="K51" s="27">
        <f t="shared" si="4"/>
        <v>146653</v>
      </c>
      <c r="L51" s="27">
        <f t="shared" si="4"/>
        <v>148799.304</v>
      </c>
      <c r="M51" s="27">
        <f t="shared" si="4"/>
        <v>154474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184292</v>
      </c>
      <c r="F72" s="44">
        <v>156726</v>
      </c>
      <c r="G72" s="44">
        <v>162095</v>
      </c>
      <c r="H72" s="45">
        <v>138304</v>
      </c>
      <c r="I72" s="44">
        <v>138304</v>
      </c>
      <c r="J72" s="46">
        <v>137936</v>
      </c>
      <c r="K72" s="44">
        <v>135607</v>
      </c>
      <c r="L72" s="44">
        <v>142930.288</v>
      </c>
      <c r="M72" s="44">
        <v>150643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27869</v>
      </c>
      <c r="F73" s="44">
        <f t="shared" ref="F73:M73" si="12">SUM(F74:F75)</f>
        <v>16805</v>
      </c>
      <c r="G73" s="44">
        <f t="shared" si="12"/>
        <v>16966</v>
      </c>
      <c r="H73" s="45">
        <f t="shared" si="12"/>
        <v>14862</v>
      </c>
      <c r="I73" s="44">
        <f t="shared" si="12"/>
        <v>14862</v>
      </c>
      <c r="J73" s="46">
        <f t="shared" si="12"/>
        <v>14692</v>
      </c>
      <c r="K73" s="44">
        <f t="shared" si="12"/>
        <v>11046</v>
      </c>
      <c r="L73" s="44">
        <f t="shared" si="12"/>
        <v>5869.0159999999996</v>
      </c>
      <c r="M73" s="44">
        <f t="shared" si="12"/>
        <v>3831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27869</v>
      </c>
      <c r="F75" s="51">
        <v>16805</v>
      </c>
      <c r="G75" s="51">
        <v>16966</v>
      </c>
      <c r="H75" s="52">
        <v>14862</v>
      </c>
      <c r="I75" s="51">
        <v>14862</v>
      </c>
      <c r="J75" s="53">
        <v>14692</v>
      </c>
      <c r="K75" s="51">
        <v>11046</v>
      </c>
      <c r="L75" s="51">
        <v>5869.0159999999996</v>
      </c>
      <c r="M75" s="51">
        <v>3831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16229</v>
      </c>
      <c r="F77" s="27">
        <f t="shared" ref="F77:M77" si="13">F78+F81+F84+F85+F86+F87+F88</f>
        <v>27137</v>
      </c>
      <c r="G77" s="27">
        <f t="shared" si="13"/>
        <v>39703</v>
      </c>
      <c r="H77" s="28">
        <f t="shared" si="13"/>
        <v>56005</v>
      </c>
      <c r="I77" s="27">
        <f t="shared" si="13"/>
        <v>57367</v>
      </c>
      <c r="J77" s="29">
        <f t="shared" si="13"/>
        <v>58351</v>
      </c>
      <c r="K77" s="27">
        <f t="shared" si="13"/>
        <v>45899</v>
      </c>
      <c r="L77" s="27">
        <f t="shared" si="13"/>
        <v>48156.196000000004</v>
      </c>
      <c r="M77" s="27">
        <f t="shared" si="13"/>
        <v>50948.112999999998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14065</v>
      </c>
      <c r="F78" s="59">
        <f t="shared" ref="F78:M78" si="14">SUM(F79:F80)</f>
        <v>23380</v>
      </c>
      <c r="G78" s="59">
        <f t="shared" si="14"/>
        <v>25081</v>
      </c>
      <c r="H78" s="60">
        <f t="shared" si="14"/>
        <v>26278</v>
      </c>
      <c r="I78" s="59">
        <f t="shared" si="14"/>
        <v>27640</v>
      </c>
      <c r="J78" s="61">
        <f t="shared" si="14"/>
        <v>28460</v>
      </c>
      <c r="K78" s="59">
        <f t="shared" si="14"/>
        <v>27566</v>
      </c>
      <c r="L78" s="59">
        <f t="shared" si="14"/>
        <v>28834.33</v>
      </c>
      <c r="M78" s="59">
        <f t="shared" si="14"/>
        <v>30595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14065</v>
      </c>
      <c r="F79" s="36">
        <v>23380</v>
      </c>
      <c r="G79" s="36">
        <v>25081</v>
      </c>
      <c r="H79" s="37">
        <v>26278</v>
      </c>
      <c r="I79" s="36">
        <v>27640</v>
      </c>
      <c r="J79" s="38">
        <v>28460</v>
      </c>
      <c r="K79" s="36">
        <v>27566</v>
      </c>
      <c r="L79" s="36">
        <v>28834.33</v>
      </c>
      <c r="M79" s="36">
        <v>30595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2164</v>
      </c>
      <c r="F81" s="44">
        <f t="shared" ref="F81:M81" si="15">SUM(F82:F83)</f>
        <v>3757</v>
      </c>
      <c r="G81" s="44">
        <f t="shared" si="15"/>
        <v>14622</v>
      </c>
      <c r="H81" s="45">
        <f t="shared" si="15"/>
        <v>29727</v>
      </c>
      <c r="I81" s="44">
        <f t="shared" si="15"/>
        <v>29727</v>
      </c>
      <c r="J81" s="46">
        <f t="shared" si="15"/>
        <v>29891</v>
      </c>
      <c r="K81" s="44">
        <f t="shared" si="15"/>
        <v>18333</v>
      </c>
      <c r="L81" s="44">
        <f t="shared" si="15"/>
        <v>19321.866000000002</v>
      </c>
      <c r="M81" s="44">
        <f t="shared" si="15"/>
        <v>20353.113000000001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22939</v>
      </c>
      <c r="I82" s="36">
        <v>22939</v>
      </c>
      <c r="J82" s="38">
        <v>0</v>
      </c>
      <c r="K82" s="36">
        <v>10969</v>
      </c>
      <c r="L82" s="36">
        <v>11561</v>
      </c>
      <c r="M82" s="36">
        <v>12174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2164</v>
      </c>
      <c r="F83" s="51">
        <v>3757</v>
      </c>
      <c r="G83" s="51">
        <v>14622</v>
      </c>
      <c r="H83" s="52">
        <v>6788</v>
      </c>
      <c r="I83" s="51">
        <v>6788</v>
      </c>
      <c r="J83" s="53">
        <v>29891</v>
      </c>
      <c r="K83" s="51">
        <v>7364</v>
      </c>
      <c r="L83" s="51">
        <v>7760.866</v>
      </c>
      <c r="M83" s="51">
        <v>8179.1130000000003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629764</v>
      </c>
      <c r="F92" s="103">
        <f t="shared" ref="F92:M92" si="16">F4+F51+F77+F90</f>
        <v>763904</v>
      </c>
      <c r="G92" s="103">
        <f t="shared" si="16"/>
        <v>826533</v>
      </c>
      <c r="H92" s="104">
        <f t="shared" si="16"/>
        <v>434667</v>
      </c>
      <c r="I92" s="103">
        <f t="shared" si="16"/>
        <v>546358</v>
      </c>
      <c r="J92" s="105">
        <f t="shared" si="16"/>
        <v>546939.55000000005</v>
      </c>
      <c r="K92" s="103">
        <f t="shared" si="16"/>
        <v>444450</v>
      </c>
      <c r="L92" s="103">
        <f t="shared" si="16"/>
        <v>463699.32399999996</v>
      </c>
      <c r="M92" s="103">
        <f t="shared" si="16"/>
        <v>476698.11300000001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34085</v>
      </c>
      <c r="F4" s="27">
        <f t="shared" ref="F4:M4" si="0">F5+F8+F47</f>
        <v>30741</v>
      </c>
      <c r="G4" s="27">
        <f t="shared" si="0"/>
        <v>31090</v>
      </c>
      <c r="H4" s="28">
        <f t="shared" si="0"/>
        <v>419966</v>
      </c>
      <c r="I4" s="27">
        <f t="shared" si="0"/>
        <v>347991</v>
      </c>
      <c r="J4" s="29">
        <f t="shared" si="0"/>
        <v>340201</v>
      </c>
      <c r="K4" s="27">
        <f t="shared" si="0"/>
        <v>485777</v>
      </c>
      <c r="L4" s="27">
        <f t="shared" si="0"/>
        <v>516570.73199999996</v>
      </c>
      <c r="M4" s="27">
        <f t="shared" si="0"/>
        <v>549315.91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28093</v>
      </c>
      <c r="F5" s="59">
        <f t="shared" ref="F5:M5" si="1">SUM(F6:F7)</f>
        <v>26916</v>
      </c>
      <c r="G5" s="59">
        <f t="shared" si="1"/>
        <v>26926</v>
      </c>
      <c r="H5" s="60">
        <f t="shared" si="1"/>
        <v>412546</v>
      </c>
      <c r="I5" s="59">
        <f t="shared" si="1"/>
        <v>338074</v>
      </c>
      <c r="J5" s="61">
        <f t="shared" si="1"/>
        <v>329832</v>
      </c>
      <c r="K5" s="59">
        <f t="shared" si="1"/>
        <v>477886</v>
      </c>
      <c r="L5" s="59">
        <f t="shared" si="1"/>
        <v>508258.83999999997</v>
      </c>
      <c r="M5" s="59">
        <f t="shared" si="1"/>
        <v>540565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23560</v>
      </c>
      <c r="F6" s="36">
        <v>18841</v>
      </c>
      <c r="G6" s="36">
        <v>18850</v>
      </c>
      <c r="H6" s="37">
        <v>357175</v>
      </c>
      <c r="I6" s="36">
        <v>305045</v>
      </c>
      <c r="J6" s="38">
        <v>230882</v>
      </c>
      <c r="K6" s="36">
        <v>413494</v>
      </c>
      <c r="L6" s="36">
        <v>439809.016</v>
      </c>
      <c r="M6" s="36">
        <v>467802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4533</v>
      </c>
      <c r="F7" s="51">
        <v>8075</v>
      </c>
      <c r="G7" s="51">
        <v>8076</v>
      </c>
      <c r="H7" s="52">
        <v>55371</v>
      </c>
      <c r="I7" s="51">
        <v>33029</v>
      </c>
      <c r="J7" s="53">
        <v>98950</v>
      </c>
      <c r="K7" s="51">
        <v>64392</v>
      </c>
      <c r="L7" s="51">
        <v>68449.823999999993</v>
      </c>
      <c r="M7" s="51">
        <v>72763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5992</v>
      </c>
      <c r="F8" s="59">
        <f t="shared" ref="F8:M8" si="2">SUM(F9:F46)</f>
        <v>3825</v>
      </c>
      <c r="G8" s="59">
        <f t="shared" si="2"/>
        <v>4164</v>
      </c>
      <c r="H8" s="60">
        <f t="shared" si="2"/>
        <v>7420</v>
      </c>
      <c r="I8" s="59">
        <f t="shared" si="2"/>
        <v>9917</v>
      </c>
      <c r="J8" s="61">
        <f t="shared" si="2"/>
        <v>10369</v>
      </c>
      <c r="K8" s="59">
        <f t="shared" si="2"/>
        <v>7891</v>
      </c>
      <c r="L8" s="59">
        <f t="shared" si="2"/>
        <v>8311.8919999999998</v>
      </c>
      <c r="M8" s="59">
        <f t="shared" si="2"/>
        <v>8750.91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</v>
      </c>
      <c r="F10" s="44">
        <v>0</v>
      </c>
      <c r="G10" s="44">
        <v>7</v>
      </c>
      <c r="H10" s="45">
        <v>26</v>
      </c>
      <c r="I10" s="44">
        <v>136</v>
      </c>
      <c r="J10" s="46">
        <v>136</v>
      </c>
      <c r="K10" s="44">
        <v>10</v>
      </c>
      <c r="L10" s="44">
        <v>10</v>
      </c>
      <c r="M10" s="44">
        <v>10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255</v>
      </c>
      <c r="F11" s="44">
        <v>92</v>
      </c>
      <c r="G11" s="44">
        <v>41</v>
      </c>
      <c r="H11" s="45">
        <v>80</v>
      </c>
      <c r="I11" s="44">
        <v>80</v>
      </c>
      <c r="J11" s="46">
        <v>87</v>
      </c>
      <c r="K11" s="44">
        <v>121</v>
      </c>
      <c r="L11" s="44">
        <v>127</v>
      </c>
      <c r="M11" s="44">
        <v>134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2108</v>
      </c>
      <c r="F14" s="44">
        <v>179</v>
      </c>
      <c r="G14" s="44">
        <v>107</v>
      </c>
      <c r="H14" s="45">
        <v>303</v>
      </c>
      <c r="I14" s="44">
        <v>387</v>
      </c>
      <c r="J14" s="46">
        <v>395</v>
      </c>
      <c r="K14" s="44">
        <v>358</v>
      </c>
      <c r="L14" s="44">
        <v>376.43</v>
      </c>
      <c r="M14" s="44">
        <v>395.88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10</v>
      </c>
      <c r="F15" s="44">
        <v>9</v>
      </c>
      <c r="G15" s="44">
        <v>2</v>
      </c>
      <c r="H15" s="45">
        <v>18</v>
      </c>
      <c r="I15" s="44">
        <v>18</v>
      </c>
      <c r="J15" s="46">
        <v>18</v>
      </c>
      <c r="K15" s="44">
        <v>46</v>
      </c>
      <c r="L15" s="44">
        <v>58</v>
      </c>
      <c r="M15" s="44">
        <v>61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1</v>
      </c>
      <c r="H17" s="45">
        <v>28</v>
      </c>
      <c r="I17" s="44">
        <v>28</v>
      </c>
      <c r="J17" s="46">
        <v>26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</v>
      </c>
      <c r="F22" s="44">
        <v>10</v>
      </c>
      <c r="G22" s="44">
        <v>0</v>
      </c>
      <c r="H22" s="45">
        <v>30</v>
      </c>
      <c r="I22" s="44">
        <v>30</v>
      </c>
      <c r="J22" s="46">
        <v>30</v>
      </c>
      <c r="K22" s="44">
        <v>66</v>
      </c>
      <c r="L22" s="44">
        <v>70</v>
      </c>
      <c r="M22" s="44">
        <v>74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</v>
      </c>
      <c r="F23" s="44">
        <v>1549</v>
      </c>
      <c r="G23" s="44">
        <v>2530</v>
      </c>
      <c r="H23" s="45">
        <v>4397</v>
      </c>
      <c r="I23" s="44">
        <v>4397</v>
      </c>
      <c r="J23" s="46">
        <v>4506</v>
      </c>
      <c r="K23" s="44">
        <v>4499</v>
      </c>
      <c r="L23" s="44">
        <v>4742</v>
      </c>
      <c r="M23" s="44">
        <v>4993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97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304</v>
      </c>
      <c r="I27" s="44">
        <v>304</v>
      </c>
      <c r="J27" s="46">
        <v>376</v>
      </c>
      <c r="K27" s="44">
        <v>50</v>
      </c>
      <c r="L27" s="44">
        <v>53</v>
      </c>
      <c r="M27" s="44">
        <v>56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104</v>
      </c>
      <c r="F29" s="44">
        <v>54</v>
      </c>
      <c r="G29" s="44">
        <v>14</v>
      </c>
      <c r="H29" s="45">
        <v>50</v>
      </c>
      <c r="I29" s="44">
        <v>50</v>
      </c>
      <c r="J29" s="46">
        <v>43</v>
      </c>
      <c r="K29" s="44">
        <v>20</v>
      </c>
      <c r="L29" s="44">
        <v>21.091999999999999</v>
      </c>
      <c r="M29" s="44">
        <v>22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</v>
      </c>
      <c r="F30" s="44">
        <v>4</v>
      </c>
      <c r="G30" s="44">
        <v>5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104</v>
      </c>
      <c r="F32" s="44">
        <v>26</v>
      </c>
      <c r="G32" s="44">
        <v>33</v>
      </c>
      <c r="H32" s="45">
        <v>35</v>
      </c>
      <c r="I32" s="44">
        <v>35</v>
      </c>
      <c r="J32" s="46">
        <v>35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122</v>
      </c>
      <c r="F33" s="44">
        <v>0</v>
      </c>
      <c r="G33" s="44">
        <v>53</v>
      </c>
      <c r="H33" s="45">
        <v>90</v>
      </c>
      <c r="I33" s="44">
        <v>90</v>
      </c>
      <c r="J33" s="46">
        <v>70</v>
      </c>
      <c r="K33" s="44">
        <v>20</v>
      </c>
      <c r="L33" s="44">
        <v>21</v>
      </c>
      <c r="M33" s="44">
        <v>22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56</v>
      </c>
      <c r="F34" s="44">
        <v>40</v>
      </c>
      <c r="G34" s="44">
        <v>31</v>
      </c>
      <c r="H34" s="45">
        <v>0</v>
      </c>
      <c r="I34" s="44">
        <v>0</v>
      </c>
      <c r="J34" s="46">
        <v>0</v>
      </c>
      <c r="K34" s="44">
        <v>19</v>
      </c>
      <c r="L34" s="44">
        <v>20</v>
      </c>
      <c r="M34" s="44">
        <v>21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915</v>
      </c>
      <c r="F37" s="44">
        <v>629</v>
      </c>
      <c r="G37" s="44">
        <v>547</v>
      </c>
      <c r="H37" s="45">
        <v>610</v>
      </c>
      <c r="I37" s="44">
        <v>610</v>
      </c>
      <c r="J37" s="46">
        <v>556</v>
      </c>
      <c r="K37" s="44">
        <v>938</v>
      </c>
      <c r="L37" s="44">
        <v>984</v>
      </c>
      <c r="M37" s="44">
        <v>1036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360</v>
      </c>
      <c r="F38" s="44">
        <v>116</v>
      </c>
      <c r="G38" s="44">
        <v>130</v>
      </c>
      <c r="H38" s="45">
        <v>132</v>
      </c>
      <c r="I38" s="44">
        <v>416</v>
      </c>
      <c r="J38" s="46">
        <v>427</v>
      </c>
      <c r="K38" s="44">
        <v>145</v>
      </c>
      <c r="L38" s="44">
        <v>142</v>
      </c>
      <c r="M38" s="44">
        <v>149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10</v>
      </c>
      <c r="I39" s="44">
        <v>10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186</v>
      </c>
      <c r="G40" s="44">
        <v>86</v>
      </c>
      <c r="H40" s="45">
        <v>260</v>
      </c>
      <c r="I40" s="44">
        <v>260</v>
      </c>
      <c r="J40" s="46">
        <v>249</v>
      </c>
      <c r="K40" s="44">
        <v>88</v>
      </c>
      <c r="L40" s="44">
        <v>93</v>
      </c>
      <c r="M40" s="44">
        <v>98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207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494</v>
      </c>
      <c r="G42" s="44">
        <v>441</v>
      </c>
      <c r="H42" s="45">
        <v>864</v>
      </c>
      <c r="I42" s="44">
        <v>2783</v>
      </c>
      <c r="J42" s="46">
        <v>3109</v>
      </c>
      <c r="K42" s="44">
        <v>1315</v>
      </c>
      <c r="L42" s="44">
        <v>1387.24</v>
      </c>
      <c r="M42" s="44">
        <v>1460.73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1296</v>
      </c>
      <c r="F43" s="44">
        <v>243</v>
      </c>
      <c r="G43" s="44">
        <v>109</v>
      </c>
      <c r="H43" s="45">
        <v>78</v>
      </c>
      <c r="I43" s="44">
        <v>78</v>
      </c>
      <c r="J43" s="46">
        <v>72</v>
      </c>
      <c r="K43" s="44">
        <v>74</v>
      </c>
      <c r="L43" s="44">
        <v>78</v>
      </c>
      <c r="M43" s="44">
        <v>82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55</v>
      </c>
      <c r="F44" s="44">
        <v>22</v>
      </c>
      <c r="G44" s="44">
        <v>12</v>
      </c>
      <c r="H44" s="45">
        <v>100</v>
      </c>
      <c r="I44" s="44">
        <v>100</v>
      </c>
      <c r="J44" s="46">
        <v>140</v>
      </c>
      <c r="K44" s="44">
        <v>5</v>
      </c>
      <c r="L44" s="44">
        <v>5</v>
      </c>
      <c r="M44" s="44">
        <v>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100</v>
      </c>
      <c r="F45" s="44">
        <v>75</v>
      </c>
      <c r="G45" s="44">
        <v>15</v>
      </c>
      <c r="H45" s="45">
        <v>5</v>
      </c>
      <c r="I45" s="44">
        <v>105</v>
      </c>
      <c r="J45" s="46">
        <v>94</v>
      </c>
      <c r="K45" s="44">
        <v>117</v>
      </c>
      <c r="L45" s="44">
        <v>124.13</v>
      </c>
      <c r="M45" s="44">
        <v>131.30000000000001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279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184675</v>
      </c>
      <c r="F51" s="27">
        <f t="shared" ref="F51:M51" si="4">F52+F59+F62+F63+F64+F72+F73</f>
        <v>220519</v>
      </c>
      <c r="G51" s="27">
        <f t="shared" si="4"/>
        <v>206313</v>
      </c>
      <c r="H51" s="28">
        <f t="shared" si="4"/>
        <v>281702</v>
      </c>
      <c r="I51" s="27">
        <f t="shared" si="4"/>
        <v>266475</v>
      </c>
      <c r="J51" s="29">
        <f t="shared" si="4"/>
        <v>261888</v>
      </c>
      <c r="K51" s="27">
        <f t="shared" si="4"/>
        <v>280111</v>
      </c>
      <c r="L51" s="27">
        <f t="shared" si="4"/>
        <v>269854</v>
      </c>
      <c r="M51" s="27">
        <f t="shared" si="4"/>
        <v>299318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176204</v>
      </c>
      <c r="F72" s="44">
        <v>210207</v>
      </c>
      <c r="G72" s="44">
        <v>206313</v>
      </c>
      <c r="H72" s="45">
        <v>281702</v>
      </c>
      <c r="I72" s="44">
        <v>266475</v>
      </c>
      <c r="J72" s="46">
        <v>261888</v>
      </c>
      <c r="K72" s="44">
        <v>279111</v>
      </c>
      <c r="L72" s="44">
        <v>269854</v>
      </c>
      <c r="M72" s="44">
        <v>299318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8471</v>
      </c>
      <c r="F73" s="44">
        <f t="shared" ref="F73:M73" si="12">SUM(F74:F75)</f>
        <v>10312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1000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8471</v>
      </c>
      <c r="F75" s="51">
        <v>10312</v>
      </c>
      <c r="G75" s="51">
        <v>0</v>
      </c>
      <c r="H75" s="52">
        <v>0</v>
      </c>
      <c r="I75" s="51">
        <v>0</v>
      </c>
      <c r="J75" s="53">
        <v>0</v>
      </c>
      <c r="K75" s="51">
        <v>1000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5658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5658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5658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224418</v>
      </c>
      <c r="F92" s="103">
        <f t="shared" ref="F92:M92" si="16">F4+F51+F77+F90</f>
        <v>251260</v>
      </c>
      <c r="G92" s="103">
        <f t="shared" si="16"/>
        <v>237403</v>
      </c>
      <c r="H92" s="104">
        <f t="shared" si="16"/>
        <v>701668</v>
      </c>
      <c r="I92" s="103">
        <f t="shared" si="16"/>
        <v>614466</v>
      </c>
      <c r="J92" s="105">
        <f t="shared" si="16"/>
        <v>602089</v>
      </c>
      <c r="K92" s="103">
        <f t="shared" si="16"/>
        <v>765888</v>
      </c>
      <c r="L92" s="103">
        <f t="shared" si="16"/>
        <v>786424.73199999996</v>
      </c>
      <c r="M92" s="103">
        <f t="shared" si="16"/>
        <v>848633.91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53850</v>
      </c>
      <c r="F4" s="27">
        <f t="shared" ref="F4:M4" si="0">F5+F8+F47</f>
        <v>49823</v>
      </c>
      <c r="G4" s="27">
        <f t="shared" si="0"/>
        <v>55540</v>
      </c>
      <c r="H4" s="28">
        <f t="shared" si="0"/>
        <v>148077</v>
      </c>
      <c r="I4" s="27">
        <f t="shared" si="0"/>
        <v>148687</v>
      </c>
      <c r="J4" s="29">
        <f t="shared" si="0"/>
        <v>153931</v>
      </c>
      <c r="K4" s="27">
        <f t="shared" si="0"/>
        <v>167442</v>
      </c>
      <c r="L4" s="27">
        <f t="shared" si="0"/>
        <v>178048.68399999998</v>
      </c>
      <c r="M4" s="27">
        <f t="shared" si="0"/>
        <v>189492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45675</v>
      </c>
      <c r="F5" s="59">
        <f t="shared" ref="F5:M5" si="1">SUM(F6:F7)</f>
        <v>46063</v>
      </c>
      <c r="G5" s="59">
        <f t="shared" si="1"/>
        <v>49588</v>
      </c>
      <c r="H5" s="60">
        <f t="shared" si="1"/>
        <v>141824</v>
      </c>
      <c r="I5" s="59">
        <f t="shared" si="1"/>
        <v>141824</v>
      </c>
      <c r="J5" s="61">
        <f t="shared" si="1"/>
        <v>147165</v>
      </c>
      <c r="K5" s="59">
        <f t="shared" si="1"/>
        <v>156475</v>
      </c>
      <c r="L5" s="59">
        <f t="shared" si="1"/>
        <v>166489.35999999999</v>
      </c>
      <c r="M5" s="59">
        <f t="shared" si="1"/>
        <v>177145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37811</v>
      </c>
      <c r="F6" s="36">
        <v>32244</v>
      </c>
      <c r="G6" s="36">
        <v>34711</v>
      </c>
      <c r="H6" s="37">
        <v>123886</v>
      </c>
      <c r="I6" s="36">
        <v>123886</v>
      </c>
      <c r="J6" s="38">
        <v>103020</v>
      </c>
      <c r="K6" s="36">
        <v>136562</v>
      </c>
      <c r="L6" s="36">
        <v>145400.424</v>
      </c>
      <c r="M6" s="36">
        <v>154706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7864</v>
      </c>
      <c r="F7" s="51">
        <v>13819</v>
      </c>
      <c r="G7" s="51">
        <v>14877</v>
      </c>
      <c r="H7" s="52">
        <v>17938</v>
      </c>
      <c r="I7" s="51">
        <v>17938</v>
      </c>
      <c r="J7" s="53">
        <v>44145</v>
      </c>
      <c r="K7" s="51">
        <v>19913</v>
      </c>
      <c r="L7" s="51">
        <v>21088.936000000002</v>
      </c>
      <c r="M7" s="51">
        <v>22439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8175</v>
      </c>
      <c r="F8" s="59">
        <f t="shared" ref="F8:M8" si="2">SUM(F9:F46)</f>
        <v>3760</v>
      </c>
      <c r="G8" s="59">
        <f t="shared" si="2"/>
        <v>5952</v>
      </c>
      <c r="H8" s="60">
        <f t="shared" si="2"/>
        <v>6253</v>
      </c>
      <c r="I8" s="59">
        <f t="shared" si="2"/>
        <v>6863</v>
      </c>
      <c r="J8" s="61">
        <f t="shared" si="2"/>
        <v>6766</v>
      </c>
      <c r="K8" s="59">
        <f t="shared" si="2"/>
        <v>10967</v>
      </c>
      <c r="L8" s="59">
        <f t="shared" si="2"/>
        <v>11559.324000000001</v>
      </c>
      <c r="M8" s="59">
        <f t="shared" si="2"/>
        <v>12347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326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444</v>
      </c>
      <c r="F11" s="44">
        <v>96</v>
      </c>
      <c r="G11" s="44">
        <v>108</v>
      </c>
      <c r="H11" s="45">
        <v>485</v>
      </c>
      <c r="I11" s="44">
        <v>562</v>
      </c>
      <c r="J11" s="46">
        <v>543</v>
      </c>
      <c r="K11" s="44">
        <v>814</v>
      </c>
      <c r="L11" s="44">
        <v>858.48199999999997</v>
      </c>
      <c r="M11" s="44">
        <v>904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2342</v>
      </c>
      <c r="F14" s="44">
        <v>385</v>
      </c>
      <c r="G14" s="44">
        <v>377</v>
      </c>
      <c r="H14" s="45">
        <v>365</v>
      </c>
      <c r="I14" s="44">
        <v>415</v>
      </c>
      <c r="J14" s="46">
        <v>424</v>
      </c>
      <c r="K14" s="44">
        <v>498</v>
      </c>
      <c r="L14" s="44">
        <v>523.71600000000001</v>
      </c>
      <c r="M14" s="44">
        <v>552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</v>
      </c>
      <c r="F15" s="44">
        <v>2</v>
      </c>
      <c r="G15" s="44">
        <v>4</v>
      </c>
      <c r="H15" s="45">
        <v>18</v>
      </c>
      <c r="I15" s="44">
        <v>18</v>
      </c>
      <c r="J15" s="46">
        <v>17</v>
      </c>
      <c r="K15" s="44">
        <v>62</v>
      </c>
      <c r="L15" s="44">
        <v>65.174000000000007</v>
      </c>
      <c r="M15" s="44">
        <v>68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</v>
      </c>
      <c r="F17" s="44">
        <v>0</v>
      </c>
      <c r="G17" s="44">
        <v>0</v>
      </c>
      <c r="H17" s="45">
        <v>69</v>
      </c>
      <c r="I17" s="44">
        <v>69</v>
      </c>
      <c r="J17" s="46">
        <v>69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27</v>
      </c>
      <c r="F22" s="44">
        <v>14</v>
      </c>
      <c r="G22" s="44">
        <v>0</v>
      </c>
      <c r="H22" s="45">
        <v>55</v>
      </c>
      <c r="I22" s="44">
        <v>55</v>
      </c>
      <c r="J22" s="46">
        <v>52</v>
      </c>
      <c r="K22" s="44">
        <v>96</v>
      </c>
      <c r="L22" s="44">
        <v>101.27800000000001</v>
      </c>
      <c r="M22" s="44">
        <v>106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927</v>
      </c>
      <c r="G23" s="44">
        <v>1368</v>
      </c>
      <c r="H23" s="45">
        <v>1939</v>
      </c>
      <c r="I23" s="44">
        <v>2059</v>
      </c>
      <c r="J23" s="46">
        <v>1845</v>
      </c>
      <c r="K23" s="44">
        <v>3628</v>
      </c>
      <c r="L23" s="44">
        <v>3824.2379999999994</v>
      </c>
      <c r="M23" s="44">
        <v>4030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8</v>
      </c>
      <c r="I27" s="44">
        <v>8</v>
      </c>
      <c r="J27" s="46">
        <v>8</v>
      </c>
      <c r="K27" s="44">
        <v>4</v>
      </c>
      <c r="L27" s="44">
        <v>4</v>
      </c>
      <c r="M27" s="44">
        <v>4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23</v>
      </c>
      <c r="F29" s="44">
        <v>16</v>
      </c>
      <c r="G29" s="44">
        <v>39</v>
      </c>
      <c r="H29" s="45">
        <v>0</v>
      </c>
      <c r="I29" s="44">
        <v>0</v>
      </c>
      <c r="J29" s="46">
        <v>0</v>
      </c>
      <c r="K29" s="44">
        <v>0</v>
      </c>
      <c r="L29" s="44">
        <v>9.3999999999994088E-2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</v>
      </c>
      <c r="F30" s="44">
        <v>10</v>
      </c>
      <c r="G30" s="44">
        <v>17</v>
      </c>
      <c r="H30" s="45">
        <v>0</v>
      </c>
      <c r="I30" s="44">
        <v>0</v>
      </c>
      <c r="J30" s="46">
        <v>0</v>
      </c>
      <c r="K30" s="44">
        <v>0</v>
      </c>
      <c r="L30" s="44">
        <v>1.9999999999953388E-3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</v>
      </c>
      <c r="F31" s="44">
        <v>3</v>
      </c>
      <c r="G31" s="44">
        <v>9</v>
      </c>
      <c r="H31" s="45">
        <v>212</v>
      </c>
      <c r="I31" s="44">
        <v>212</v>
      </c>
      <c r="J31" s="46">
        <v>187</v>
      </c>
      <c r="K31" s="44">
        <v>93</v>
      </c>
      <c r="L31" s="44">
        <v>97.475999999999999</v>
      </c>
      <c r="M31" s="44">
        <v>102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112</v>
      </c>
      <c r="F32" s="44">
        <v>18</v>
      </c>
      <c r="G32" s="44">
        <v>16</v>
      </c>
      <c r="H32" s="45">
        <v>80</v>
      </c>
      <c r="I32" s="44">
        <v>80</v>
      </c>
      <c r="J32" s="46">
        <v>73</v>
      </c>
      <c r="K32" s="44">
        <v>103</v>
      </c>
      <c r="L32" s="44">
        <v>108.55600000000001</v>
      </c>
      <c r="M32" s="44">
        <v>115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2</v>
      </c>
      <c r="G33" s="44">
        <v>3</v>
      </c>
      <c r="H33" s="45">
        <v>0</v>
      </c>
      <c r="I33" s="44">
        <v>150</v>
      </c>
      <c r="J33" s="46">
        <v>150</v>
      </c>
      <c r="K33" s="44">
        <v>12</v>
      </c>
      <c r="L33" s="44">
        <v>13.346000000000004</v>
      </c>
      <c r="M33" s="44">
        <v>14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5</v>
      </c>
      <c r="F34" s="44">
        <v>2</v>
      </c>
      <c r="G34" s="44">
        <v>5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310</v>
      </c>
      <c r="F37" s="44">
        <v>115</v>
      </c>
      <c r="G37" s="44">
        <v>483</v>
      </c>
      <c r="H37" s="45">
        <v>767</v>
      </c>
      <c r="I37" s="44">
        <v>825</v>
      </c>
      <c r="J37" s="46">
        <v>803</v>
      </c>
      <c r="K37" s="44">
        <v>1117</v>
      </c>
      <c r="L37" s="44">
        <v>1176.942</v>
      </c>
      <c r="M37" s="44">
        <v>1241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419</v>
      </c>
      <c r="F38" s="44">
        <v>133</v>
      </c>
      <c r="G38" s="44">
        <v>207</v>
      </c>
      <c r="H38" s="45">
        <v>227</v>
      </c>
      <c r="I38" s="44">
        <v>227</v>
      </c>
      <c r="J38" s="46">
        <v>212</v>
      </c>
      <c r="K38" s="44">
        <v>371</v>
      </c>
      <c r="L38" s="44">
        <v>391.27800000000002</v>
      </c>
      <c r="M38" s="44">
        <v>412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19</v>
      </c>
      <c r="G39" s="44">
        <v>95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109</v>
      </c>
      <c r="G40" s="44">
        <v>1206</v>
      </c>
      <c r="H40" s="45">
        <v>309</v>
      </c>
      <c r="I40" s="44">
        <v>354</v>
      </c>
      <c r="J40" s="46">
        <v>362</v>
      </c>
      <c r="K40" s="44">
        <v>1084</v>
      </c>
      <c r="L40" s="44">
        <v>1142.56</v>
      </c>
      <c r="M40" s="44">
        <v>1204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179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1318</v>
      </c>
      <c r="G42" s="44">
        <v>1871</v>
      </c>
      <c r="H42" s="45">
        <v>1131</v>
      </c>
      <c r="I42" s="44">
        <v>1171</v>
      </c>
      <c r="J42" s="46">
        <v>1327</v>
      </c>
      <c r="K42" s="44">
        <v>1851</v>
      </c>
      <c r="L42" s="44">
        <v>1950.2759999999998</v>
      </c>
      <c r="M42" s="44">
        <v>2222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2875</v>
      </c>
      <c r="F43" s="44">
        <v>252</v>
      </c>
      <c r="G43" s="44">
        <v>0</v>
      </c>
      <c r="H43" s="45">
        <v>231</v>
      </c>
      <c r="I43" s="44">
        <v>301</v>
      </c>
      <c r="J43" s="46">
        <v>320</v>
      </c>
      <c r="K43" s="44">
        <v>871</v>
      </c>
      <c r="L43" s="44">
        <v>918.03800000000001</v>
      </c>
      <c r="M43" s="44">
        <v>968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169</v>
      </c>
      <c r="F44" s="44">
        <v>147</v>
      </c>
      <c r="G44" s="44">
        <v>10</v>
      </c>
      <c r="H44" s="45">
        <v>129</v>
      </c>
      <c r="I44" s="44">
        <v>129</v>
      </c>
      <c r="J44" s="46">
        <v>132</v>
      </c>
      <c r="K44" s="44">
        <v>14</v>
      </c>
      <c r="L44" s="44">
        <v>15.410000000000082</v>
      </c>
      <c r="M44" s="44">
        <v>16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179</v>
      </c>
      <c r="F45" s="44">
        <v>192</v>
      </c>
      <c r="G45" s="44">
        <v>134</v>
      </c>
      <c r="H45" s="45">
        <v>228</v>
      </c>
      <c r="I45" s="44">
        <v>228</v>
      </c>
      <c r="J45" s="46">
        <v>242</v>
      </c>
      <c r="K45" s="44">
        <v>349</v>
      </c>
      <c r="L45" s="44">
        <v>368.45799999999997</v>
      </c>
      <c r="M45" s="44">
        <v>389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742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53461</v>
      </c>
      <c r="F51" s="27">
        <f t="shared" ref="F51:M51" si="4">F52+F59+F62+F63+F64+F72+F73</f>
        <v>36146</v>
      </c>
      <c r="G51" s="27">
        <f t="shared" si="4"/>
        <v>36413</v>
      </c>
      <c r="H51" s="28">
        <f t="shared" si="4"/>
        <v>83241</v>
      </c>
      <c r="I51" s="27">
        <f t="shared" si="4"/>
        <v>81031</v>
      </c>
      <c r="J51" s="29">
        <f t="shared" si="4"/>
        <v>80380</v>
      </c>
      <c r="K51" s="27">
        <f t="shared" si="4"/>
        <v>86333</v>
      </c>
      <c r="L51" s="27">
        <f t="shared" si="4"/>
        <v>89031.096000000005</v>
      </c>
      <c r="M51" s="27">
        <f t="shared" si="4"/>
        <v>88734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53461</v>
      </c>
      <c r="F72" s="44">
        <v>36146</v>
      </c>
      <c r="G72" s="44">
        <v>36413</v>
      </c>
      <c r="H72" s="45">
        <v>83241</v>
      </c>
      <c r="I72" s="44">
        <v>81031</v>
      </c>
      <c r="J72" s="46">
        <v>80380</v>
      </c>
      <c r="K72" s="44">
        <v>86333</v>
      </c>
      <c r="L72" s="44">
        <v>89031.096000000005</v>
      </c>
      <c r="M72" s="44">
        <v>88734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7077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1600</v>
      </c>
      <c r="J77" s="29">
        <f t="shared" si="13"/>
        <v>1600</v>
      </c>
      <c r="K77" s="27">
        <f t="shared" si="13"/>
        <v>13300</v>
      </c>
      <c r="L77" s="27">
        <f t="shared" si="13"/>
        <v>9000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7077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1600</v>
      </c>
      <c r="J78" s="61">
        <f t="shared" si="14"/>
        <v>1600</v>
      </c>
      <c r="K78" s="59">
        <f t="shared" si="14"/>
        <v>13000</v>
      </c>
      <c r="L78" s="59">
        <f t="shared" si="14"/>
        <v>9000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7077</v>
      </c>
      <c r="F79" s="36">
        <v>0</v>
      </c>
      <c r="G79" s="36">
        <v>0</v>
      </c>
      <c r="H79" s="37">
        <v>0</v>
      </c>
      <c r="I79" s="36">
        <v>1600</v>
      </c>
      <c r="J79" s="38">
        <v>1600</v>
      </c>
      <c r="K79" s="36">
        <v>13000</v>
      </c>
      <c r="L79" s="36">
        <v>9000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300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300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114388</v>
      </c>
      <c r="F92" s="103">
        <f t="shared" ref="F92:M92" si="16">F4+F51+F77+F90</f>
        <v>85969</v>
      </c>
      <c r="G92" s="103">
        <f t="shared" si="16"/>
        <v>91953</v>
      </c>
      <c r="H92" s="104">
        <f t="shared" si="16"/>
        <v>231318</v>
      </c>
      <c r="I92" s="103">
        <f t="shared" si="16"/>
        <v>231318</v>
      </c>
      <c r="J92" s="105">
        <f t="shared" si="16"/>
        <v>235911</v>
      </c>
      <c r="K92" s="103">
        <f t="shared" si="16"/>
        <v>267075</v>
      </c>
      <c r="L92" s="103">
        <f t="shared" si="16"/>
        <v>276079.77999999997</v>
      </c>
      <c r="M92" s="103">
        <f t="shared" si="16"/>
        <v>278226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71" customFormat="1" ht="15.75" customHeight="1" x14ac:dyDescent="0.2">
      <c r="A1" s="1" t="s">
        <v>170</v>
      </c>
      <c r="B1" s="2"/>
      <c r="C1" s="170"/>
      <c r="D1" s="170"/>
      <c r="E1" s="170"/>
      <c r="F1" s="170"/>
      <c r="G1" s="170"/>
      <c r="H1" s="170"/>
      <c r="I1" s="170"/>
      <c r="J1" s="170"/>
      <c r="K1" s="170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2" t="s">
        <v>154</v>
      </c>
      <c r="C4" s="157">
        <v>422023</v>
      </c>
      <c r="D4" s="157">
        <v>336287</v>
      </c>
      <c r="E4" s="157">
        <v>367457</v>
      </c>
      <c r="F4" s="152">
        <v>389408.5</v>
      </c>
      <c r="G4" s="153">
        <v>393700.5</v>
      </c>
      <c r="H4" s="154">
        <v>401271</v>
      </c>
      <c r="I4" s="157">
        <v>392238.91499999998</v>
      </c>
      <c r="J4" s="157">
        <v>421852.82909000001</v>
      </c>
      <c r="K4" s="157">
        <v>446867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155</v>
      </c>
      <c r="C5" s="157">
        <v>629764</v>
      </c>
      <c r="D5" s="157">
        <v>763904</v>
      </c>
      <c r="E5" s="157">
        <v>826533</v>
      </c>
      <c r="F5" s="156">
        <v>434667</v>
      </c>
      <c r="G5" s="157">
        <v>546358</v>
      </c>
      <c r="H5" s="158">
        <v>546939.55000000005</v>
      </c>
      <c r="I5" s="157">
        <v>444450</v>
      </c>
      <c r="J5" s="157">
        <v>463699.32399999996</v>
      </c>
      <c r="K5" s="157">
        <v>476698.11300000001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65" t="s">
        <v>156</v>
      </c>
      <c r="C6" s="157">
        <v>224418</v>
      </c>
      <c r="D6" s="157">
        <v>251260</v>
      </c>
      <c r="E6" s="157">
        <v>237403</v>
      </c>
      <c r="F6" s="156">
        <v>701668</v>
      </c>
      <c r="G6" s="157">
        <v>614466</v>
      </c>
      <c r="H6" s="158">
        <v>602089</v>
      </c>
      <c r="I6" s="157">
        <v>765888</v>
      </c>
      <c r="J6" s="157">
        <v>786424.73199999996</v>
      </c>
      <c r="K6" s="157">
        <v>848633.91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157</v>
      </c>
      <c r="C7" s="157">
        <v>114388</v>
      </c>
      <c r="D7" s="157">
        <v>85969</v>
      </c>
      <c r="E7" s="157">
        <v>91953</v>
      </c>
      <c r="F7" s="156">
        <v>231318</v>
      </c>
      <c r="G7" s="157">
        <v>231318</v>
      </c>
      <c r="H7" s="158">
        <v>235911</v>
      </c>
      <c r="I7" s="157">
        <v>267075</v>
      </c>
      <c r="J7" s="157">
        <v>276079.77999999997</v>
      </c>
      <c r="K7" s="157">
        <v>278226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158</v>
      </c>
      <c r="C8" s="157">
        <v>173261</v>
      </c>
      <c r="D8" s="157">
        <v>254431</v>
      </c>
      <c r="E8" s="157">
        <v>227866</v>
      </c>
      <c r="F8" s="156">
        <v>258143</v>
      </c>
      <c r="G8" s="157">
        <v>257999</v>
      </c>
      <c r="H8" s="158">
        <v>247751</v>
      </c>
      <c r="I8" s="157">
        <v>289306</v>
      </c>
      <c r="J8" s="157">
        <v>314457.092</v>
      </c>
      <c r="K8" s="157">
        <v>324096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5" t="s">
        <v>165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166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167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168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159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160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161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162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163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164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1563854</v>
      </c>
      <c r="D19" s="103">
        <f t="shared" ref="D19:K19" si="1">SUM(D4:D18)</f>
        <v>1691851</v>
      </c>
      <c r="E19" s="103">
        <f t="shared" si="1"/>
        <v>1751212</v>
      </c>
      <c r="F19" s="104">
        <f t="shared" si="1"/>
        <v>2015204.5</v>
      </c>
      <c r="G19" s="103">
        <f t="shared" si="1"/>
        <v>2043841.5</v>
      </c>
      <c r="H19" s="105">
        <f t="shared" si="1"/>
        <v>2033961.55</v>
      </c>
      <c r="I19" s="103">
        <f t="shared" si="1"/>
        <v>2158957.915</v>
      </c>
      <c r="J19" s="103">
        <f t="shared" si="1"/>
        <v>2262513.75709</v>
      </c>
      <c r="K19" s="103">
        <f t="shared" si="1"/>
        <v>2374521.023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94353</v>
      </c>
      <c r="F4" s="27">
        <f t="shared" ref="F4:M4" si="0">F5+F8+F47</f>
        <v>161979</v>
      </c>
      <c r="G4" s="27">
        <f t="shared" si="0"/>
        <v>180357</v>
      </c>
      <c r="H4" s="28">
        <f t="shared" si="0"/>
        <v>193434</v>
      </c>
      <c r="I4" s="27">
        <f t="shared" si="0"/>
        <v>172129</v>
      </c>
      <c r="J4" s="29">
        <f t="shared" si="0"/>
        <v>171587</v>
      </c>
      <c r="K4" s="27">
        <f t="shared" si="0"/>
        <v>212629</v>
      </c>
      <c r="L4" s="27">
        <f t="shared" si="0"/>
        <v>225653.092</v>
      </c>
      <c r="M4" s="27">
        <f t="shared" si="0"/>
        <v>237616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75032</v>
      </c>
      <c r="F5" s="59">
        <f t="shared" ref="F5:M5" si="1">SUM(F6:F7)</f>
        <v>115189</v>
      </c>
      <c r="G5" s="59">
        <f t="shared" si="1"/>
        <v>146194</v>
      </c>
      <c r="H5" s="60">
        <f t="shared" si="1"/>
        <v>148215</v>
      </c>
      <c r="I5" s="59">
        <f t="shared" si="1"/>
        <v>148215</v>
      </c>
      <c r="J5" s="61">
        <f t="shared" si="1"/>
        <v>148318</v>
      </c>
      <c r="K5" s="59">
        <f t="shared" si="1"/>
        <v>163981</v>
      </c>
      <c r="L5" s="59">
        <f t="shared" si="1"/>
        <v>174476</v>
      </c>
      <c r="M5" s="59">
        <f t="shared" si="1"/>
        <v>185642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63889</v>
      </c>
      <c r="F6" s="36">
        <v>80636</v>
      </c>
      <c r="G6" s="36">
        <v>102333</v>
      </c>
      <c r="H6" s="37">
        <v>127349</v>
      </c>
      <c r="I6" s="36">
        <v>127349</v>
      </c>
      <c r="J6" s="38">
        <v>103823</v>
      </c>
      <c r="K6" s="36">
        <v>141546</v>
      </c>
      <c r="L6" s="36">
        <v>150607</v>
      </c>
      <c r="M6" s="36">
        <v>160247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11143</v>
      </c>
      <c r="F7" s="51">
        <v>34553</v>
      </c>
      <c r="G7" s="51">
        <v>43861</v>
      </c>
      <c r="H7" s="52">
        <v>20866</v>
      </c>
      <c r="I7" s="51">
        <v>20866</v>
      </c>
      <c r="J7" s="53">
        <v>44495</v>
      </c>
      <c r="K7" s="51">
        <v>22435</v>
      </c>
      <c r="L7" s="51">
        <v>23869</v>
      </c>
      <c r="M7" s="51">
        <v>25395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19321</v>
      </c>
      <c r="F8" s="59">
        <f t="shared" ref="F8:M8" si="2">SUM(F9:F46)</f>
        <v>46790</v>
      </c>
      <c r="G8" s="59">
        <f t="shared" si="2"/>
        <v>34163</v>
      </c>
      <c r="H8" s="60">
        <f t="shared" si="2"/>
        <v>45219</v>
      </c>
      <c r="I8" s="59">
        <f t="shared" si="2"/>
        <v>23914</v>
      </c>
      <c r="J8" s="61">
        <f t="shared" si="2"/>
        <v>23269</v>
      </c>
      <c r="K8" s="59">
        <f t="shared" si="2"/>
        <v>48648</v>
      </c>
      <c r="L8" s="59">
        <f t="shared" si="2"/>
        <v>51177.091999999997</v>
      </c>
      <c r="M8" s="59">
        <f t="shared" si="2"/>
        <v>51974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1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84</v>
      </c>
      <c r="F10" s="44">
        <v>397</v>
      </c>
      <c r="G10" s="44">
        <v>5</v>
      </c>
      <c r="H10" s="45">
        <v>0</v>
      </c>
      <c r="I10" s="44">
        <v>0</v>
      </c>
      <c r="J10" s="46">
        <v>146</v>
      </c>
      <c r="K10" s="44">
        <v>26</v>
      </c>
      <c r="L10" s="44">
        <v>27</v>
      </c>
      <c r="M10" s="44">
        <v>32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62</v>
      </c>
      <c r="F11" s="44">
        <v>41</v>
      </c>
      <c r="G11" s="44">
        <v>4</v>
      </c>
      <c r="H11" s="45">
        <v>95</v>
      </c>
      <c r="I11" s="44">
        <v>95</v>
      </c>
      <c r="J11" s="46">
        <v>79</v>
      </c>
      <c r="K11" s="44">
        <v>100</v>
      </c>
      <c r="L11" s="44">
        <v>105</v>
      </c>
      <c r="M11" s="44">
        <v>130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6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1395</v>
      </c>
      <c r="F14" s="44">
        <v>1392</v>
      </c>
      <c r="G14" s="44">
        <v>1381</v>
      </c>
      <c r="H14" s="45">
        <v>1105</v>
      </c>
      <c r="I14" s="44">
        <v>1105</v>
      </c>
      <c r="J14" s="46">
        <v>1139</v>
      </c>
      <c r="K14" s="44">
        <v>1511</v>
      </c>
      <c r="L14" s="44">
        <v>1735</v>
      </c>
      <c r="M14" s="44">
        <v>1828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140</v>
      </c>
      <c r="F15" s="44">
        <v>11297</v>
      </c>
      <c r="G15" s="44">
        <v>13999</v>
      </c>
      <c r="H15" s="45">
        <v>9573</v>
      </c>
      <c r="I15" s="44">
        <v>9573</v>
      </c>
      <c r="J15" s="46">
        <v>9518</v>
      </c>
      <c r="K15" s="44">
        <v>10261</v>
      </c>
      <c r="L15" s="44">
        <v>10941</v>
      </c>
      <c r="M15" s="44">
        <v>10840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971</v>
      </c>
      <c r="G16" s="44">
        <v>3259</v>
      </c>
      <c r="H16" s="45">
        <v>3439</v>
      </c>
      <c r="I16" s="44">
        <v>1334</v>
      </c>
      <c r="J16" s="46">
        <v>1334</v>
      </c>
      <c r="K16" s="44">
        <v>3607</v>
      </c>
      <c r="L16" s="44">
        <v>3801</v>
      </c>
      <c r="M16" s="44">
        <v>3806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1022</v>
      </c>
      <c r="F17" s="44">
        <v>898</v>
      </c>
      <c r="G17" s="44">
        <v>200</v>
      </c>
      <c r="H17" s="45">
        <v>3850</v>
      </c>
      <c r="I17" s="44">
        <v>3650</v>
      </c>
      <c r="J17" s="46">
        <v>2945</v>
      </c>
      <c r="K17" s="44">
        <v>7371</v>
      </c>
      <c r="L17" s="44">
        <v>7396</v>
      </c>
      <c r="M17" s="44">
        <v>7406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43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23</v>
      </c>
      <c r="F22" s="44">
        <v>34</v>
      </c>
      <c r="G22" s="44">
        <v>11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431</v>
      </c>
      <c r="H25" s="45">
        <v>0</v>
      </c>
      <c r="I25" s="44">
        <v>0</v>
      </c>
      <c r="J25" s="46">
        <v>0</v>
      </c>
      <c r="K25" s="44">
        <v>14443</v>
      </c>
      <c r="L25" s="44">
        <v>15223</v>
      </c>
      <c r="M25" s="44">
        <v>15228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15</v>
      </c>
      <c r="I27" s="44">
        <v>15</v>
      </c>
      <c r="J27" s="46">
        <v>15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8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32</v>
      </c>
      <c r="F29" s="44">
        <v>34</v>
      </c>
      <c r="G29" s="44">
        <v>29</v>
      </c>
      <c r="H29" s="45">
        <v>0</v>
      </c>
      <c r="I29" s="44">
        <v>0</v>
      </c>
      <c r="J29" s="46">
        <v>0</v>
      </c>
      <c r="K29" s="44">
        <v>0</v>
      </c>
      <c r="L29" s="44">
        <v>4.0920000000000005</v>
      </c>
      <c r="M29" s="44">
        <v>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</v>
      </c>
      <c r="F30" s="44">
        <v>3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1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</v>
      </c>
      <c r="F32" s="44">
        <v>5</v>
      </c>
      <c r="G32" s="44">
        <v>5</v>
      </c>
      <c r="H32" s="45">
        <v>0</v>
      </c>
      <c r="I32" s="44">
        <v>0</v>
      </c>
      <c r="J32" s="46">
        <v>0</v>
      </c>
      <c r="K32" s="44">
        <v>8</v>
      </c>
      <c r="L32" s="44">
        <v>8</v>
      </c>
      <c r="M32" s="44">
        <v>13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54</v>
      </c>
      <c r="M36" s="44">
        <v>73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55</v>
      </c>
      <c r="F37" s="44">
        <v>37</v>
      </c>
      <c r="G37" s="44">
        <v>48</v>
      </c>
      <c r="H37" s="45">
        <v>58</v>
      </c>
      <c r="I37" s="44">
        <v>58</v>
      </c>
      <c r="J37" s="46">
        <v>61</v>
      </c>
      <c r="K37" s="44">
        <v>142</v>
      </c>
      <c r="L37" s="44">
        <v>135</v>
      </c>
      <c r="M37" s="44">
        <v>228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854</v>
      </c>
      <c r="F38" s="44">
        <v>715</v>
      </c>
      <c r="G38" s="44">
        <v>530</v>
      </c>
      <c r="H38" s="45">
        <v>642</v>
      </c>
      <c r="I38" s="44">
        <v>642</v>
      </c>
      <c r="J38" s="46">
        <v>658</v>
      </c>
      <c r="K38" s="44">
        <v>612</v>
      </c>
      <c r="L38" s="44">
        <v>651</v>
      </c>
      <c r="M38" s="44">
        <v>661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16564</v>
      </c>
      <c r="G39" s="44">
        <v>-12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5045</v>
      </c>
      <c r="G40" s="44">
        <v>6196</v>
      </c>
      <c r="H40" s="45">
        <v>0</v>
      </c>
      <c r="I40" s="44">
        <v>0</v>
      </c>
      <c r="J40" s="46">
        <v>0</v>
      </c>
      <c r="K40" s="44">
        <v>5</v>
      </c>
      <c r="L40" s="44">
        <v>5</v>
      </c>
      <c r="M40" s="44">
        <v>10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718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1544</v>
      </c>
      <c r="F42" s="44">
        <v>5973</v>
      </c>
      <c r="G42" s="44">
        <v>7431</v>
      </c>
      <c r="H42" s="45">
        <v>6308</v>
      </c>
      <c r="I42" s="44">
        <v>6308</v>
      </c>
      <c r="J42" s="46">
        <v>6339</v>
      </c>
      <c r="K42" s="44">
        <v>9230</v>
      </c>
      <c r="L42" s="44">
        <v>9609</v>
      </c>
      <c r="M42" s="44">
        <v>10129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4916</v>
      </c>
      <c r="F43" s="44">
        <v>1745</v>
      </c>
      <c r="G43" s="44">
        <v>148</v>
      </c>
      <c r="H43" s="45">
        <v>19600</v>
      </c>
      <c r="I43" s="44">
        <v>600</v>
      </c>
      <c r="J43" s="46">
        <v>539</v>
      </c>
      <c r="K43" s="44">
        <v>200</v>
      </c>
      <c r="L43" s="44">
        <v>211</v>
      </c>
      <c r="M43" s="44">
        <v>216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7180</v>
      </c>
      <c r="F44" s="44">
        <v>427</v>
      </c>
      <c r="G44" s="44">
        <v>43</v>
      </c>
      <c r="H44" s="45">
        <v>146</v>
      </c>
      <c r="I44" s="44">
        <v>146</v>
      </c>
      <c r="J44" s="46">
        <v>127</v>
      </c>
      <c r="K44" s="44">
        <v>606</v>
      </c>
      <c r="L44" s="44">
        <v>630</v>
      </c>
      <c r="M44" s="44">
        <v>668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573</v>
      </c>
      <c r="F45" s="44">
        <v>1161</v>
      </c>
      <c r="G45" s="44">
        <v>447</v>
      </c>
      <c r="H45" s="45">
        <v>388</v>
      </c>
      <c r="I45" s="44">
        <v>388</v>
      </c>
      <c r="J45" s="46">
        <v>369</v>
      </c>
      <c r="K45" s="44">
        <v>526</v>
      </c>
      <c r="L45" s="44">
        <v>642</v>
      </c>
      <c r="M45" s="44">
        <v>697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717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78908</v>
      </c>
      <c r="F51" s="27">
        <f t="shared" ref="F51:M51" si="4">F52+F59+F62+F63+F64+F72+F73</f>
        <v>90622</v>
      </c>
      <c r="G51" s="27">
        <f t="shared" si="4"/>
        <v>28341</v>
      </c>
      <c r="H51" s="28">
        <f t="shared" si="4"/>
        <v>35760</v>
      </c>
      <c r="I51" s="27">
        <f t="shared" si="4"/>
        <v>54760</v>
      </c>
      <c r="J51" s="29">
        <f t="shared" si="4"/>
        <v>44998</v>
      </c>
      <c r="K51" s="27">
        <f t="shared" si="4"/>
        <v>60753</v>
      </c>
      <c r="L51" s="27">
        <f t="shared" si="4"/>
        <v>72020</v>
      </c>
      <c r="M51" s="27">
        <f t="shared" si="4"/>
        <v>69686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19000</v>
      </c>
      <c r="J59" s="61">
        <f t="shared" si="8"/>
        <v>11400</v>
      </c>
      <c r="K59" s="59">
        <f t="shared" si="8"/>
        <v>29017</v>
      </c>
      <c r="L59" s="59">
        <f t="shared" si="8"/>
        <v>42466</v>
      </c>
      <c r="M59" s="59">
        <f t="shared" si="8"/>
        <v>42471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19000</v>
      </c>
      <c r="J61" s="53">
        <v>11400</v>
      </c>
      <c r="K61" s="51">
        <v>29017</v>
      </c>
      <c r="L61" s="51">
        <v>42466</v>
      </c>
      <c r="M61" s="51">
        <v>42471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78908</v>
      </c>
      <c r="F73" s="44">
        <f t="shared" ref="F73:M73" si="12">SUM(F74:F75)</f>
        <v>90622</v>
      </c>
      <c r="G73" s="44">
        <f t="shared" si="12"/>
        <v>28341</v>
      </c>
      <c r="H73" s="45">
        <f t="shared" si="12"/>
        <v>35760</v>
      </c>
      <c r="I73" s="44">
        <f t="shared" si="12"/>
        <v>35760</v>
      </c>
      <c r="J73" s="46">
        <f t="shared" si="12"/>
        <v>33598</v>
      </c>
      <c r="K73" s="44">
        <f t="shared" si="12"/>
        <v>31736</v>
      </c>
      <c r="L73" s="44">
        <f t="shared" si="12"/>
        <v>29554</v>
      </c>
      <c r="M73" s="44">
        <f t="shared" si="12"/>
        <v>27215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78908</v>
      </c>
      <c r="F75" s="51">
        <v>90622</v>
      </c>
      <c r="G75" s="51">
        <v>28341</v>
      </c>
      <c r="H75" s="52">
        <v>35760</v>
      </c>
      <c r="I75" s="51">
        <v>35760</v>
      </c>
      <c r="J75" s="53">
        <v>33598</v>
      </c>
      <c r="K75" s="51">
        <v>31736</v>
      </c>
      <c r="L75" s="51">
        <v>29554</v>
      </c>
      <c r="M75" s="51">
        <v>27215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1830</v>
      </c>
      <c r="G77" s="27">
        <f t="shared" si="13"/>
        <v>19168</v>
      </c>
      <c r="H77" s="28">
        <f t="shared" si="13"/>
        <v>28949</v>
      </c>
      <c r="I77" s="27">
        <f t="shared" si="13"/>
        <v>31110</v>
      </c>
      <c r="J77" s="29">
        <f t="shared" si="13"/>
        <v>31166</v>
      </c>
      <c r="K77" s="27">
        <f t="shared" si="13"/>
        <v>15924</v>
      </c>
      <c r="L77" s="27">
        <f t="shared" si="13"/>
        <v>16784</v>
      </c>
      <c r="M77" s="27">
        <f t="shared" si="13"/>
        <v>16794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1830</v>
      </c>
      <c r="G81" s="44">
        <f t="shared" si="15"/>
        <v>19168</v>
      </c>
      <c r="H81" s="45">
        <f t="shared" si="15"/>
        <v>28949</v>
      </c>
      <c r="I81" s="44">
        <f t="shared" si="15"/>
        <v>28949</v>
      </c>
      <c r="J81" s="46">
        <f t="shared" si="15"/>
        <v>29005</v>
      </c>
      <c r="K81" s="44">
        <f t="shared" si="15"/>
        <v>15924</v>
      </c>
      <c r="L81" s="44">
        <f t="shared" si="15"/>
        <v>16784</v>
      </c>
      <c r="M81" s="44">
        <f t="shared" si="15"/>
        <v>16794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26839</v>
      </c>
      <c r="I82" s="36">
        <v>26839</v>
      </c>
      <c r="J82" s="38">
        <v>29005</v>
      </c>
      <c r="K82" s="36">
        <v>13711</v>
      </c>
      <c r="L82" s="36">
        <v>14451</v>
      </c>
      <c r="M82" s="36">
        <v>14456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1830</v>
      </c>
      <c r="G83" s="51">
        <v>19168</v>
      </c>
      <c r="H83" s="52">
        <v>2110</v>
      </c>
      <c r="I83" s="51">
        <v>2110</v>
      </c>
      <c r="J83" s="53">
        <v>0</v>
      </c>
      <c r="K83" s="51">
        <v>2213</v>
      </c>
      <c r="L83" s="51">
        <v>2333</v>
      </c>
      <c r="M83" s="51">
        <v>2338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2161</v>
      </c>
      <c r="J88" s="46">
        <v>2161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173261</v>
      </c>
      <c r="F92" s="103">
        <f t="shared" ref="F92:M92" si="16">F4+F51+F77+F90</f>
        <v>254431</v>
      </c>
      <c r="G92" s="103">
        <f t="shared" si="16"/>
        <v>227866</v>
      </c>
      <c r="H92" s="104">
        <f t="shared" si="16"/>
        <v>258143</v>
      </c>
      <c r="I92" s="103">
        <f t="shared" si="16"/>
        <v>257999</v>
      </c>
      <c r="J92" s="105">
        <f t="shared" si="16"/>
        <v>247751</v>
      </c>
      <c r="K92" s="103">
        <f t="shared" si="16"/>
        <v>289306</v>
      </c>
      <c r="L92" s="103">
        <f t="shared" si="16"/>
        <v>314457.092</v>
      </c>
      <c r="M92" s="103">
        <f t="shared" si="16"/>
        <v>324096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980278</v>
      </c>
      <c r="D4" s="148">
        <f t="shared" ref="D4:K4" si="0">SUM(D5:D7)</f>
        <v>1110270</v>
      </c>
      <c r="E4" s="148">
        <f t="shared" si="0"/>
        <v>1195478</v>
      </c>
      <c r="F4" s="149">
        <f t="shared" si="0"/>
        <v>1322306.8</v>
      </c>
      <c r="G4" s="148">
        <f t="shared" si="0"/>
        <v>1342178.8</v>
      </c>
      <c r="H4" s="150">
        <f t="shared" si="0"/>
        <v>1341284.55</v>
      </c>
      <c r="I4" s="148">
        <f t="shared" si="0"/>
        <v>1463282.915</v>
      </c>
      <c r="J4" s="148">
        <f t="shared" si="0"/>
        <v>1553575.33109</v>
      </c>
      <c r="K4" s="148">
        <f t="shared" si="0"/>
        <v>1636287.91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695269</v>
      </c>
      <c r="D5" s="153">
        <v>842319</v>
      </c>
      <c r="E5" s="153">
        <v>940362</v>
      </c>
      <c r="F5" s="152">
        <v>1058753.8</v>
      </c>
      <c r="G5" s="153">
        <v>1078753.8</v>
      </c>
      <c r="H5" s="154">
        <v>1073872</v>
      </c>
      <c r="I5" s="153">
        <v>1180524</v>
      </c>
      <c r="J5" s="153">
        <v>1255923.4239999999</v>
      </c>
      <c r="K5" s="154">
        <v>1336100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285009</v>
      </c>
      <c r="D6" s="157">
        <v>267951</v>
      </c>
      <c r="E6" s="157">
        <v>255116</v>
      </c>
      <c r="F6" s="156">
        <v>263553</v>
      </c>
      <c r="G6" s="157">
        <v>263425</v>
      </c>
      <c r="H6" s="158">
        <v>267412.55</v>
      </c>
      <c r="I6" s="157">
        <v>282758.91499999998</v>
      </c>
      <c r="J6" s="157">
        <v>297651.90708999999</v>
      </c>
      <c r="K6" s="158">
        <v>300187.90999999997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530685</v>
      </c>
      <c r="D8" s="148">
        <f t="shared" ref="D8:K8" si="1">SUM(D9:D15)</f>
        <v>522414</v>
      </c>
      <c r="E8" s="148">
        <f t="shared" si="1"/>
        <v>452576</v>
      </c>
      <c r="F8" s="149">
        <f t="shared" si="1"/>
        <v>557985</v>
      </c>
      <c r="G8" s="148">
        <f t="shared" si="1"/>
        <v>559408</v>
      </c>
      <c r="H8" s="150">
        <f t="shared" si="1"/>
        <v>543799</v>
      </c>
      <c r="I8" s="148">
        <f t="shared" si="1"/>
        <v>576851</v>
      </c>
      <c r="J8" s="148">
        <f t="shared" si="1"/>
        <v>582867.42200000002</v>
      </c>
      <c r="K8" s="148">
        <f t="shared" si="1"/>
        <v>615545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19000</v>
      </c>
      <c r="H10" s="158">
        <v>11400</v>
      </c>
      <c r="I10" s="157">
        <v>29017</v>
      </c>
      <c r="J10" s="157">
        <v>42466</v>
      </c>
      <c r="K10" s="158">
        <v>42471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413957</v>
      </c>
      <c r="D14" s="157">
        <v>403079</v>
      </c>
      <c r="E14" s="157">
        <v>404821</v>
      </c>
      <c r="F14" s="156">
        <v>503247</v>
      </c>
      <c r="G14" s="157">
        <v>485810</v>
      </c>
      <c r="H14" s="158">
        <v>480204</v>
      </c>
      <c r="I14" s="157">
        <v>501051</v>
      </c>
      <c r="J14" s="157">
        <v>501815.38400000002</v>
      </c>
      <c r="K14" s="158">
        <v>538695</v>
      </c>
    </row>
    <row r="15" spans="1:27" s="18" customFormat="1" ht="12.75" customHeight="1" x14ac:dyDescent="0.2">
      <c r="A15" s="70"/>
      <c r="B15" s="114" t="s">
        <v>101</v>
      </c>
      <c r="C15" s="159">
        <v>116728</v>
      </c>
      <c r="D15" s="160">
        <v>119335</v>
      </c>
      <c r="E15" s="160">
        <v>47755</v>
      </c>
      <c r="F15" s="159">
        <v>54738</v>
      </c>
      <c r="G15" s="160">
        <v>54598</v>
      </c>
      <c r="H15" s="161">
        <v>52195</v>
      </c>
      <c r="I15" s="160">
        <v>46783</v>
      </c>
      <c r="J15" s="160">
        <v>38586.038</v>
      </c>
      <c r="K15" s="161">
        <v>34379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52891</v>
      </c>
      <c r="D16" s="148">
        <f t="shared" ref="D16:K16" si="2">SUM(D17:D23)</f>
        <v>59167</v>
      </c>
      <c r="E16" s="148">
        <f t="shared" si="2"/>
        <v>97966</v>
      </c>
      <c r="F16" s="149">
        <f t="shared" si="2"/>
        <v>134912.70000000001</v>
      </c>
      <c r="G16" s="148">
        <f t="shared" si="2"/>
        <v>142254.69999999998</v>
      </c>
      <c r="H16" s="150">
        <f t="shared" si="2"/>
        <v>148878</v>
      </c>
      <c r="I16" s="148">
        <f t="shared" si="2"/>
        <v>118824</v>
      </c>
      <c r="J16" s="148">
        <f t="shared" si="2"/>
        <v>126071.004</v>
      </c>
      <c r="K16" s="148">
        <f t="shared" si="2"/>
        <v>122688.113</v>
      </c>
    </row>
    <row r="17" spans="1:11" s="18" customFormat="1" ht="12.75" customHeight="1" x14ac:dyDescent="0.2">
      <c r="A17" s="70"/>
      <c r="B17" s="114" t="s">
        <v>105</v>
      </c>
      <c r="C17" s="152">
        <v>39203</v>
      </c>
      <c r="D17" s="153">
        <v>39466</v>
      </c>
      <c r="E17" s="153">
        <v>41298</v>
      </c>
      <c r="F17" s="152">
        <v>46278</v>
      </c>
      <c r="G17" s="153">
        <v>50745</v>
      </c>
      <c r="H17" s="154">
        <v>56336</v>
      </c>
      <c r="I17" s="153">
        <v>61531</v>
      </c>
      <c r="J17" s="153">
        <v>59903.33</v>
      </c>
      <c r="K17" s="154">
        <v>53856</v>
      </c>
    </row>
    <row r="18" spans="1:11" s="18" customFormat="1" ht="12.75" customHeight="1" x14ac:dyDescent="0.2">
      <c r="A18" s="70"/>
      <c r="B18" s="114" t="s">
        <v>108</v>
      </c>
      <c r="C18" s="156">
        <v>10453</v>
      </c>
      <c r="D18" s="157">
        <v>16042</v>
      </c>
      <c r="E18" s="157">
        <v>52279</v>
      </c>
      <c r="F18" s="156">
        <v>82329.3</v>
      </c>
      <c r="G18" s="157">
        <v>83099.3</v>
      </c>
      <c r="H18" s="158">
        <v>84132</v>
      </c>
      <c r="I18" s="157">
        <v>50291</v>
      </c>
      <c r="J18" s="157">
        <v>58787.686000000002</v>
      </c>
      <c r="K18" s="158">
        <v>61053.112999999998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3235</v>
      </c>
      <c r="D23" s="160">
        <v>3659</v>
      </c>
      <c r="E23" s="160">
        <v>4389</v>
      </c>
      <c r="F23" s="159">
        <v>6305.4</v>
      </c>
      <c r="G23" s="160">
        <v>8410.4</v>
      </c>
      <c r="H23" s="161">
        <v>8410</v>
      </c>
      <c r="I23" s="160">
        <v>7002</v>
      </c>
      <c r="J23" s="160">
        <v>7379.9880000000003</v>
      </c>
      <c r="K23" s="161">
        <v>7779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5192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1563854</v>
      </c>
      <c r="D26" s="103">
        <f t="shared" ref="D26:K26" si="3">+D4+D8+D16+D24</f>
        <v>1691851</v>
      </c>
      <c r="E26" s="103">
        <f t="shared" si="3"/>
        <v>1751212</v>
      </c>
      <c r="F26" s="104">
        <f t="shared" si="3"/>
        <v>2015204.5</v>
      </c>
      <c r="G26" s="103">
        <f t="shared" si="3"/>
        <v>2043841.5</v>
      </c>
      <c r="H26" s="105">
        <f t="shared" si="3"/>
        <v>2033961.55</v>
      </c>
      <c r="I26" s="103">
        <f t="shared" si="3"/>
        <v>2158957.915</v>
      </c>
      <c r="J26" s="103">
        <f t="shared" si="3"/>
        <v>2262513.75709</v>
      </c>
      <c r="K26" s="103">
        <f t="shared" si="3"/>
        <v>2374521.023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131</v>
      </c>
      <c r="C4" s="157">
        <v>5363</v>
      </c>
      <c r="D4" s="157">
        <v>5866</v>
      </c>
      <c r="E4" s="157">
        <v>6633</v>
      </c>
      <c r="F4" s="152">
        <v>7275</v>
      </c>
      <c r="G4" s="153">
        <v>7275</v>
      </c>
      <c r="H4" s="154">
        <v>7424</v>
      </c>
      <c r="I4" s="157">
        <v>7923.8927999999996</v>
      </c>
      <c r="J4" s="157">
        <v>8416.5198688</v>
      </c>
      <c r="K4" s="157">
        <v>8942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132</v>
      </c>
      <c r="C5" s="157">
        <v>347167</v>
      </c>
      <c r="D5" s="157">
        <v>251579</v>
      </c>
      <c r="E5" s="157">
        <v>267530</v>
      </c>
      <c r="F5" s="156">
        <v>277479.5</v>
      </c>
      <c r="G5" s="157">
        <v>280628.5</v>
      </c>
      <c r="H5" s="158">
        <v>287973</v>
      </c>
      <c r="I5" s="157">
        <v>263968</v>
      </c>
      <c r="J5" s="157">
        <v>285395.80600000004</v>
      </c>
      <c r="K5" s="157">
        <v>301743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65" t="s">
        <v>133</v>
      </c>
      <c r="C6" s="157">
        <v>69493</v>
      </c>
      <c r="D6" s="157">
        <v>78842</v>
      </c>
      <c r="E6" s="157">
        <v>93294</v>
      </c>
      <c r="F6" s="156">
        <v>104654</v>
      </c>
      <c r="G6" s="157">
        <v>105797</v>
      </c>
      <c r="H6" s="158">
        <v>105874</v>
      </c>
      <c r="I6" s="157">
        <v>120347.02220000001</v>
      </c>
      <c r="J6" s="157">
        <v>128040.50322119999</v>
      </c>
      <c r="K6" s="157">
        <v>136182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422023</v>
      </c>
      <c r="D19" s="103">
        <f t="shared" ref="D19:K19" si="1">SUM(D4:D18)</f>
        <v>336287</v>
      </c>
      <c r="E19" s="103">
        <f t="shared" si="1"/>
        <v>367457</v>
      </c>
      <c r="F19" s="104">
        <f t="shared" si="1"/>
        <v>389408.5</v>
      </c>
      <c r="G19" s="103">
        <f t="shared" si="1"/>
        <v>393700.5</v>
      </c>
      <c r="H19" s="105">
        <f t="shared" si="1"/>
        <v>401271</v>
      </c>
      <c r="I19" s="103">
        <f t="shared" si="1"/>
        <v>392238.91499999998</v>
      </c>
      <c r="J19" s="103">
        <f t="shared" si="1"/>
        <v>421852.82909000001</v>
      </c>
      <c r="K19" s="103">
        <f t="shared" si="1"/>
        <v>446867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396616</v>
      </c>
      <c r="D4" s="148">
        <f t="shared" ref="D4:K4" si="0">SUM(D5:D7)</f>
        <v>304491</v>
      </c>
      <c r="E4" s="148">
        <f t="shared" si="0"/>
        <v>320722</v>
      </c>
      <c r="F4" s="149">
        <f t="shared" si="0"/>
        <v>335333.8</v>
      </c>
      <c r="G4" s="148">
        <f t="shared" si="0"/>
        <v>337546.8</v>
      </c>
      <c r="H4" s="150">
        <f t="shared" si="0"/>
        <v>339605</v>
      </c>
      <c r="I4" s="148">
        <f t="shared" si="0"/>
        <v>345536.91499999998</v>
      </c>
      <c r="J4" s="148">
        <f t="shared" si="0"/>
        <v>366558.99909</v>
      </c>
      <c r="K4" s="148">
        <f t="shared" si="0"/>
        <v>388588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171587</v>
      </c>
      <c r="D5" s="153">
        <v>207782</v>
      </c>
      <c r="E5" s="153">
        <v>222772</v>
      </c>
      <c r="F5" s="152">
        <v>245301.8</v>
      </c>
      <c r="G5" s="153">
        <v>245301.8</v>
      </c>
      <c r="H5" s="154">
        <v>244578</v>
      </c>
      <c r="I5" s="153">
        <v>257584</v>
      </c>
      <c r="J5" s="153">
        <v>274127.64799999999</v>
      </c>
      <c r="K5" s="154">
        <v>291692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225029</v>
      </c>
      <c r="D6" s="157">
        <v>96709</v>
      </c>
      <c r="E6" s="157">
        <v>97950</v>
      </c>
      <c r="F6" s="156">
        <v>90032</v>
      </c>
      <c r="G6" s="157">
        <v>92245</v>
      </c>
      <c r="H6" s="158">
        <v>95027</v>
      </c>
      <c r="I6" s="157">
        <v>87952.914999999994</v>
      </c>
      <c r="J6" s="157">
        <v>92431.351089999996</v>
      </c>
      <c r="K6" s="158">
        <v>96896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1480</v>
      </c>
      <c r="D8" s="148">
        <f t="shared" ref="D8:K8" si="1">SUM(D9:D15)</f>
        <v>1596</v>
      </c>
      <c r="E8" s="148">
        <f t="shared" si="1"/>
        <v>2448</v>
      </c>
      <c r="F8" s="149">
        <f t="shared" si="1"/>
        <v>4116</v>
      </c>
      <c r="G8" s="148">
        <f t="shared" si="1"/>
        <v>3976</v>
      </c>
      <c r="H8" s="150">
        <f t="shared" si="1"/>
        <v>3905</v>
      </c>
      <c r="I8" s="148">
        <f t="shared" si="1"/>
        <v>3001</v>
      </c>
      <c r="J8" s="148">
        <f t="shared" si="1"/>
        <v>3163.0219999999999</v>
      </c>
      <c r="K8" s="148">
        <f t="shared" si="1"/>
        <v>3333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1480</v>
      </c>
      <c r="D15" s="160">
        <v>1596</v>
      </c>
      <c r="E15" s="160">
        <v>2448</v>
      </c>
      <c r="F15" s="159">
        <v>4116</v>
      </c>
      <c r="G15" s="160">
        <v>3976</v>
      </c>
      <c r="H15" s="161">
        <v>3905</v>
      </c>
      <c r="I15" s="160">
        <v>3001</v>
      </c>
      <c r="J15" s="160">
        <v>3163.0219999999999</v>
      </c>
      <c r="K15" s="161">
        <v>3333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23927</v>
      </c>
      <c r="D16" s="148">
        <f t="shared" ref="D16:K16" si="2">SUM(D17:D23)</f>
        <v>30200</v>
      </c>
      <c r="E16" s="148">
        <f t="shared" si="2"/>
        <v>39095</v>
      </c>
      <c r="F16" s="149">
        <f t="shared" si="2"/>
        <v>49958.700000000004</v>
      </c>
      <c r="G16" s="148">
        <f t="shared" si="2"/>
        <v>52177.700000000004</v>
      </c>
      <c r="H16" s="150">
        <f t="shared" si="2"/>
        <v>57761</v>
      </c>
      <c r="I16" s="148">
        <f t="shared" si="2"/>
        <v>43701</v>
      </c>
      <c r="J16" s="148">
        <f t="shared" si="2"/>
        <v>52130.807999999997</v>
      </c>
      <c r="K16" s="148">
        <f t="shared" si="2"/>
        <v>54946</v>
      </c>
    </row>
    <row r="17" spans="1:11" s="18" customFormat="1" ht="12.75" customHeight="1" x14ac:dyDescent="0.2">
      <c r="A17" s="70"/>
      <c r="B17" s="114" t="s">
        <v>105</v>
      </c>
      <c r="C17" s="152">
        <v>12403</v>
      </c>
      <c r="D17" s="153">
        <v>16086</v>
      </c>
      <c r="E17" s="153">
        <v>16217</v>
      </c>
      <c r="F17" s="152">
        <v>20000</v>
      </c>
      <c r="G17" s="153">
        <v>21505</v>
      </c>
      <c r="H17" s="154">
        <v>26276</v>
      </c>
      <c r="I17" s="153">
        <v>20965</v>
      </c>
      <c r="J17" s="153">
        <v>22069</v>
      </c>
      <c r="K17" s="154">
        <v>23261</v>
      </c>
    </row>
    <row r="18" spans="1:11" s="18" customFormat="1" ht="12.75" customHeight="1" x14ac:dyDescent="0.2">
      <c r="A18" s="70"/>
      <c r="B18" s="114" t="s">
        <v>108</v>
      </c>
      <c r="C18" s="156">
        <v>8289</v>
      </c>
      <c r="D18" s="157">
        <v>10455</v>
      </c>
      <c r="E18" s="157">
        <v>18489</v>
      </c>
      <c r="F18" s="156">
        <v>23653.300000000003</v>
      </c>
      <c r="G18" s="157">
        <v>24423.300000000003</v>
      </c>
      <c r="H18" s="158">
        <v>25236</v>
      </c>
      <c r="I18" s="157">
        <v>15734</v>
      </c>
      <c r="J18" s="157">
        <v>22681.82</v>
      </c>
      <c r="K18" s="158">
        <v>23906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3235</v>
      </c>
      <c r="D23" s="160">
        <v>3659</v>
      </c>
      <c r="E23" s="160">
        <v>4389</v>
      </c>
      <c r="F23" s="159">
        <v>6305.4</v>
      </c>
      <c r="G23" s="160">
        <v>6249.4</v>
      </c>
      <c r="H23" s="161">
        <v>6249</v>
      </c>
      <c r="I23" s="160">
        <v>7002</v>
      </c>
      <c r="J23" s="160">
        <v>7379.9880000000003</v>
      </c>
      <c r="K23" s="161">
        <v>7779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5192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422023</v>
      </c>
      <c r="D26" s="103">
        <f t="shared" ref="D26:K26" si="3">+D4+D8+D16+D24</f>
        <v>336287</v>
      </c>
      <c r="E26" s="103">
        <f t="shared" si="3"/>
        <v>367457</v>
      </c>
      <c r="F26" s="104">
        <f t="shared" si="3"/>
        <v>389408.5</v>
      </c>
      <c r="G26" s="103">
        <f t="shared" si="3"/>
        <v>393700.5</v>
      </c>
      <c r="H26" s="105">
        <f t="shared" si="3"/>
        <v>401271</v>
      </c>
      <c r="I26" s="103">
        <f t="shared" si="3"/>
        <v>392238.91499999998</v>
      </c>
      <c r="J26" s="103">
        <f t="shared" si="3"/>
        <v>421852.82909000001</v>
      </c>
      <c r="K26" s="103">
        <f t="shared" si="3"/>
        <v>446867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134</v>
      </c>
      <c r="C4" s="157">
        <v>418123</v>
      </c>
      <c r="D4" s="157">
        <v>583093</v>
      </c>
      <c r="E4" s="157">
        <v>645372</v>
      </c>
      <c r="F4" s="152">
        <v>249656</v>
      </c>
      <c r="G4" s="153">
        <v>361347</v>
      </c>
      <c r="H4" s="154">
        <v>360767.55</v>
      </c>
      <c r="I4" s="157">
        <v>256695</v>
      </c>
      <c r="J4" s="157">
        <v>271233.97399999999</v>
      </c>
      <c r="K4" s="157">
        <v>275843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135</v>
      </c>
      <c r="C5" s="157">
        <v>94761</v>
      </c>
      <c r="D5" s="157">
        <v>92202</v>
      </c>
      <c r="E5" s="157">
        <v>90352</v>
      </c>
      <c r="F5" s="156">
        <v>94201</v>
      </c>
      <c r="G5" s="157">
        <v>94201</v>
      </c>
      <c r="H5" s="158">
        <v>94062</v>
      </c>
      <c r="I5" s="157">
        <v>97755</v>
      </c>
      <c r="J5" s="157">
        <v>103070.90000000001</v>
      </c>
      <c r="K5" s="157">
        <v>108668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65" t="s">
        <v>136</v>
      </c>
      <c r="C6" s="157">
        <v>30611</v>
      </c>
      <c r="D6" s="157">
        <v>31132</v>
      </c>
      <c r="E6" s="157">
        <v>33850</v>
      </c>
      <c r="F6" s="156">
        <v>33528</v>
      </c>
      <c r="G6" s="157">
        <v>33387</v>
      </c>
      <c r="H6" s="158">
        <v>32946</v>
      </c>
      <c r="I6" s="157">
        <v>31420</v>
      </c>
      <c r="J6" s="157">
        <v>32374.54</v>
      </c>
      <c r="K6" s="157">
        <v>34135.112999999998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137</v>
      </c>
      <c r="C7" s="157">
        <v>76954</v>
      </c>
      <c r="D7" s="157">
        <v>46278</v>
      </c>
      <c r="E7" s="157">
        <v>46407</v>
      </c>
      <c r="F7" s="156">
        <v>48748</v>
      </c>
      <c r="G7" s="157">
        <v>48889</v>
      </c>
      <c r="H7" s="158">
        <v>50773</v>
      </c>
      <c r="I7" s="157">
        <v>49461</v>
      </c>
      <c r="J7" s="157">
        <v>49396.894</v>
      </c>
      <c r="K7" s="157">
        <v>52359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138</v>
      </c>
      <c r="C8" s="157">
        <v>9315</v>
      </c>
      <c r="D8" s="157">
        <v>11199</v>
      </c>
      <c r="E8" s="157">
        <v>10552</v>
      </c>
      <c r="F8" s="156">
        <v>8534</v>
      </c>
      <c r="G8" s="157">
        <v>8534</v>
      </c>
      <c r="H8" s="158">
        <v>8391</v>
      </c>
      <c r="I8" s="157">
        <v>9119</v>
      </c>
      <c r="J8" s="157">
        <v>7623.0159999999996</v>
      </c>
      <c r="K8" s="157">
        <v>5693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629764</v>
      </c>
      <c r="D19" s="103">
        <f t="shared" ref="D19:K19" si="1">SUM(D4:D18)</f>
        <v>763904</v>
      </c>
      <c r="E19" s="103">
        <f t="shared" si="1"/>
        <v>826533</v>
      </c>
      <c r="F19" s="104">
        <f t="shared" si="1"/>
        <v>434667</v>
      </c>
      <c r="G19" s="103">
        <f t="shared" si="1"/>
        <v>546358</v>
      </c>
      <c r="H19" s="105">
        <f t="shared" si="1"/>
        <v>546939.55000000005</v>
      </c>
      <c r="I19" s="103">
        <f t="shared" si="1"/>
        <v>444450</v>
      </c>
      <c r="J19" s="103">
        <f t="shared" si="1"/>
        <v>463699.32399999996</v>
      </c>
      <c r="K19" s="103">
        <f t="shared" si="1"/>
        <v>476698.11300000001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401374</v>
      </c>
      <c r="D4" s="148">
        <f t="shared" ref="D4:K4" si="0">SUM(D5:D7)</f>
        <v>563236</v>
      </c>
      <c r="E4" s="148">
        <f t="shared" si="0"/>
        <v>607769</v>
      </c>
      <c r="F4" s="149">
        <f t="shared" si="0"/>
        <v>225496</v>
      </c>
      <c r="G4" s="148">
        <f t="shared" si="0"/>
        <v>335825</v>
      </c>
      <c r="H4" s="150">
        <f t="shared" si="0"/>
        <v>335960.55</v>
      </c>
      <c r="I4" s="148">
        <f t="shared" si="0"/>
        <v>251898</v>
      </c>
      <c r="J4" s="148">
        <f t="shared" si="0"/>
        <v>266743.82399999996</v>
      </c>
      <c r="K4" s="148">
        <f t="shared" si="0"/>
        <v>271276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374882</v>
      </c>
      <c r="D5" s="153">
        <v>446369</v>
      </c>
      <c r="E5" s="153">
        <v>494882</v>
      </c>
      <c r="F5" s="152">
        <v>110867</v>
      </c>
      <c r="G5" s="153">
        <v>205339</v>
      </c>
      <c r="H5" s="154">
        <v>203979</v>
      </c>
      <c r="I5" s="153">
        <v>124598</v>
      </c>
      <c r="J5" s="153">
        <v>132571.57599999997</v>
      </c>
      <c r="K5" s="154">
        <v>141056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26492</v>
      </c>
      <c r="D6" s="157">
        <v>116867</v>
      </c>
      <c r="E6" s="157">
        <v>112887</v>
      </c>
      <c r="F6" s="156">
        <v>114629</v>
      </c>
      <c r="G6" s="157">
        <v>130486</v>
      </c>
      <c r="H6" s="158">
        <v>131981.54999999999</v>
      </c>
      <c r="I6" s="157">
        <v>127300</v>
      </c>
      <c r="J6" s="157">
        <v>134172.24799999999</v>
      </c>
      <c r="K6" s="158">
        <v>130220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212161</v>
      </c>
      <c r="D8" s="148">
        <f t="shared" ref="D8:K8" si="1">SUM(D9:D15)</f>
        <v>173531</v>
      </c>
      <c r="E8" s="148">
        <f t="shared" si="1"/>
        <v>179061</v>
      </c>
      <c r="F8" s="149">
        <f t="shared" si="1"/>
        <v>153166</v>
      </c>
      <c r="G8" s="148">
        <f t="shared" si="1"/>
        <v>153166</v>
      </c>
      <c r="H8" s="150">
        <f t="shared" si="1"/>
        <v>152628</v>
      </c>
      <c r="I8" s="148">
        <f t="shared" si="1"/>
        <v>146653</v>
      </c>
      <c r="J8" s="148">
        <f t="shared" si="1"/>
        <v>148799.304</v>
      </c>
      <c r="K8" s="148">
        <f t="shared" si="1"/>
        <v>154474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184292</v>
      </c>
      <c r="D14" s="157">
        <v>156726</v>
      </c>
      <c r="E14" s="157">
        <v>162095</v>
      </c>
      <c r="F14" s="156">
        <v>138304</v>
      </c>
      <c r="G14" s="157">
        <v>138304</v>
      </c>
      <c r="H14" s="158">
        <v>137936</v>
      </c>
      <c r="I14" s="157">
        <v>135607</v>
      </c>
      <c r="J14" s="157">
        <v>142930.288</v>
      </c>
      <c r="K14" s="158">
        <v>150643</v>
      </c>
    </row>
    <row r="15" spans="1:27" s="18" customFormat="1" ht="12.75" customHeight="1" x14ac:dyDescent="0.2">
      <c r="A15" s="70"/>
      <c r="B15" s="114" t="s">
        <v>101</v>
      </c>
      <c r="C15" s="159">
        <v>27869</v>
      </c>
      <c r="D15" s="160">
        <v>16805</v>
      </c>
      <c r="E15" s="160">
        <v>16966</v>
      </c>
      <c r="F15" s="159">
        <v>14862</v>
      </c>
      <c r="G15" s="160">
        <v>14862</v>
      </c>
      <c r="H15" s="161">
        <v>14692</v>
      </c>
      <c r="I15" s="160">
        <v>11046</v>
      </c>
      <c r="J15" s="160">
        <v>5869.0159999999996</v>
      </c>
      <c r="K15" s="161">
        <v>3831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16229</v>
      </c>
      <c r="D16" s="148">
        <f t="shared" ref="D16:K16" si="2">SUM(D17:D23)</f>
        <v>27137</v>
      </c>
      <c r="E16" s="148">
        <f t="shared" si="2"/>
        <v>39703</v>
      </c>
      <c r="F16" s="149">
        <f t="shared" si="2"/>
        <v>56005</v>
      </c>
      <c r="G16" s="148">
        <f t="shared" si="2"/>
        <v>57367</v>
      </c>
      <c r="H16" s="150">
        <f t="shared" si="2"/>
        <v>58351</v>
      </c>
      <c r="I16" s="148">
        <f t="shared" si="2"/>
        <v>45899</v>
      </c>
      <c r="J16" s="148">
        <f t="shared" si="2"/>
        <v>48156.196000000004</v>
      </c>
      <c r="K16" s="148">
        <f t="shared" si="2"/>
        <v>50948.112999999998</v>
      </c>
    </row>
    <row r="17" spans="1:11" s="18" customFormat="1" ht="12.75" customHeight="1" x14ac:dyDescent="0.2">
      <c r="A17" s="70"/>
      <c r="B17" s="114" t="s">
        <v>105</v>
      </c>
      <c r="C17" s="152">
        <v>14065</v>
      </c>
      <c r="D17" s="153">
        <v>23380</v>
      </c>
      <c r="E17" s="153">
        <v>25081</v>
      </c>
      <c r="F17" s="152">
        <v>26278</v>
      </c>
      <c r="G17" s="153">
        <v>27640</v>
      </c>
      <c r="H17" s="154">
        <v>28460</v>
      </c>
      <c r="I17" s="153">
        <v>27566</v>
      </c>
      <c r="J17" s="153">
        <v>28834.33</v>
      </c>
      <c r="K17" s="154">
        <v>30595</v>
      </c>
    </row>
    <row r="18" spans="1:11" s="18" customFormat="1" ht="12.75" customHeight="1" x14ac:dyDescent="0.2">
      <c r="A18" s="70"/>
      <c r="B18" s="114" t="s">
        <v>108</v>
      </c>
      <c r="C18" s="156">
        <v>2164</v>
      </c>
      <c r="D18" s="157">
        <v>3757</v>
      </c>
      <c r="E18" s="157">
        <v>14622</v>
      </c>
      <c r="F18" s="156">
        <v>29727</v>
      </c>
      <c r="G18" s="157">
        <v>29727</v>
      </c>
      <c r="H18" s="158">
        <v>29891</v>
      </c>
      <c r="I18" s="157">
        <v>18333</v>
      </c>
      <c r="J18" s="157">
        <v>19321.866000000002</v>
      </c>
      <c r="K18" s="158">
        <v>20353.113000000001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629764</v>
      </c>
      <c r="D26" s="103">
        <f t="shared" ref="D26:K26" si="3">+D4+D8+D16+D24</f>
        <v>763904</v>
      </c>
      <c r="E26" s="103">
        <f t="shared" si="3"/>
        <v>826533</v>
      </c>
      <c r="F26" s="104">
        <f t="shared" si="3"/>
        <v>434667</v>
      </c>
      <c r="G26" s="103">
        <f t="shared" si="3"/>
        <v>546358</v>
      </c>
      <c r="H26" s="105">
        <f t="shared" si="3"/>
        <v>546939.55000000005</v>
      </c>
      <c r="I26" s="103">
        <f t="shared" si="3"/>
        <v>444450</v>
      </c>
      <c r="J26" s="103">
        <f t="shared" si="3"/>
        <v>463699.32399999996</v>
      </c>
      <c r="K26" s="103">
        <f t="shared" si="3"/>
        <v>476698.11300000001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134</v>
      </c>
      <c r="C4" s="157">
        <v>0</v>
      </c>
      <c r="D4" s="157">
        <v>0</v>
      </c>
      <c r="E4" s="157">
        <v>0</v>
      </c>
      <c r="F4" s="152">
        <v>0</v>
      </c>
      <c r="G4" s="153">
        <v>0</v>
      </c>
      <c r="H4" s="154">
        <v>0</v>
      </c>
      <c r="I4" s="157">
        <v>1807</v>
      </c>
      <c r="J4" s="157">
        <v>1917</v>
      </c>
      <c r="K4" s="157">
        <v>2033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139</v>
      </c>
      <c r="C5" s="157">
        <v>10007</v>
      </c>
      <c r="D5" s="157">
        <v>10531</v>
      </c>
      <c r="E5" s="157">
        <v>7954</v>
      </c>
      <c r="F5" s="156">
        <v>6893</v>
      </c>
      <c r="G5" s="157">
        <v>6893</v>
      </c>
      <c r="H5" s="158">
        <v>6894</v>
      </c>
      <c r="I5" s="157">
        <v>10203</v>
      </c>
      <c r="J5" s="157">
        <v>9287.0920000000006</v>
      </c>
      <c r="K5" s="157">
        <v>8499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65" t="s">
        <v>140</v>
      </c>
      <c r="C6" s="157">
        <v>60879</v>
      </c>
      <c r="D6" s="157">
        <v>59675</v>
      </c>
      <c r="E6" s="157">
        <v>57215</v>
      </c>
      <c r="F6" s="156">
        <v>458168</v>
      </c>
      <c r="G6" s="157">
        <v>386193</v>
      </c>
      <c r="H6" s="158">
        <v>378365</v>
      </c>
      <c r="I6" s="157">
        <v>513491</v>
      </c>
      <c r="J6" s="157">
        <v>545755.84000000008</v>
      </c>
      <c r="K6" s="157">
        <v>580014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141</v>
      </c>
      <c r="C7" s="157">
        <v>113787</v>
      </c>
      <c r="D7" s="157">
        <v>135545</v>
      </c>
      <c r="E7" s="157">
        <v>136523</v>
      </c>
      <c r="F7" s="156">
        <v>178202</v>
      </c>
      <c r="G7" s="157">
        <v>162975</v>
      </c>
      <c r="H7" s="158">
        <v>158425</v>
      </c>
      <c r="I7" s="157">
        <v>174784</v>
      </c>
      <c r="J7" s="157">
        <v>162646</v>
      </c>
      <c r="K7" s="157">
        <v>185277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142</v>
      </c>
      <c r="C8" s="157">
        <v>39745</v>
      </c>
      <c r="D8" s="157">
        <v>45509</v>
      </c>
      <c r="E8" s="157">
        <v>35711</v>
      </c>
      <c r="F8" s="156">
        <v>46118</v>
      </c>
      <c r="G8" s="157">
        <v>46118</v>
      </c>
      <c r="H8" s="158">
        <v>46118</v>
      </c>
      <c r="I8" s="157">
        <v>50478</v>
      </c>
      <c r="J8" s="157">
        <v>51877</v>
      </c>
      <c r="K8" s="157">
        <v>56024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65" t="s">
        <v>143</v>
      </c>
      <c r="C9" s="157">
        <v>0</v>
      </c>
      <c r="D9" s="157">
        <v>0</v>
      </c>
      <c r="E9" s="157">
        <v>0</v>
      </c>
      <c r="F9" s="156">
        <v>12287</v>
      </c>
      <c r="G9" s="157">
        <v>12287</v>
      </c>
      <c r="H9" s="158">
        <v>12287</v>
      </c>
      <c r="I9" s="157">
        <v>15125</v>
      </c>
      <c r="J9" s="157">
        <v>14941.8</v>
      </c>
      <c r="K9" s="157">
        <v>16786.91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224418</v>
      </c>
      <c r="D19" s="103">
        <f t="shared" ref="D19:K19" si="1">SUM(D4:D18)</f>
        <v>251260</v>
      </c>
      <c r="E19" s="103">
        <f t="shared" si="1"/>
        <v>237403</v>
      </c>
      <c r="F19" s="104">
        <f t="shared" si="1"/>
        <v>701668</v>
      </c>
      <c r="G19" s="103">
        <f t="shared" si="1"/>
        <v>614466</v>
      </c>
      <c r="H19" s="105">
        <f t="shared" si="1"/>
        <v>602089</v>
      </c>
      <c r="I19" s="103">
        <f t="shared" si="1"/>
        <v>765888</v>
      </c>
      <c r="J19" s="103">
        <f t="shared" si="1"/>
        <v>786424.73200000008</v>
      </c>
      <c r="K19" s="103">
        <f t="shared" si="1"/>
        <v>848633.91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34085</v>
      </c>
      <c r="D4" s="148">
        <f t="shared" ref="D4:K4" si="0">SUM(D5:D7)</f>
        <v>30741</v>
      </c>
      <c r="E4" s="148">
        <f t="shared" si="0"/>
        <v>31090</v>
      </c>
      <c r="F4" s="149">
        <f t="shared" si="0"/>
        <v>419966</v>
      </c>
      <c r="G4" s="148">
        <f t="shared" si="0"/>
        <v>347991</v>
      </c>
      <c r="H4" s="150">
        <f t="shared" si="0"/>
        <v>340201</v>
      </c>
      <c r="I4" s="148">
        <f t="shared" si="0"/>
        <v>485777</v>
      </c>
      <c r="J4" s="148">
        <f t="shared" si="0"/>
        <v>516570.73199999996</v>
      </c>
      <c r="K4" s="148">
        <f t="shared" si="0"/>
        <v>549315.91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28093</v>
      </c>
      <c r="D5" s="153">
        <v>26916</v>
      </c>
      <c r="E5" s="153">
        <v>26926</v>
      </c>
      <c r="F5" s="152">
        <v>412546</v>
      </c>
      <c r="G5" s="153">
        <v>338074</v>
      </c>
      <c r="H5" s="154">
        <v>329832</v>
      </c>
      <c r="I5" s="153">
        <v>477886</v>
      </c>
      <c r="J5" s="153">
        <v>508258.83999999997</v>
      </c>
      <c r="K5" s="154">
        <v>540565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5992</v>
      </c>
      <c r="D6" s="157">
        <v>3825</v>
      </c>
      <c r="E6" s="157">
        <v>4164</v>
      </c>
      <c r="F6" s="156">
        <v>7420</v>
      </c>
      <c r="G6" s="157">
        <v>9917</v>
      </c>
      <c r="H6" s="158">
        <v>10369</v>
      </c>
      <c r="I6" s="157">
        <v>7891</v>
      </c>
      <c r="J6" s="157">
        <v>8311.8919999999998</v>
      </c>
      <c r="K6" s="158">
        <v>8750.91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184675</v>
      </c>
      <c r="D8" s="148">
        <f t="shared" ref="D8:K8" si="1">SUM(D9:D15)</f>
        <v>220519</v>
      </c>
      <c r="E8" s="148">
        <f t="shared" si="1"/>
        <v>206313</v>
      </c>
      <c r="F8" s="149">
        <f t="shared" si="1"/>
        <v>281702</v>
      </c>
      <c r="G8" s="148">
        <f t="shared" si="1"/>
        <v>266475</v>
      </c>
      <c r="H8" s="150">
        <f t="shared" si="1"/>
        <v>261888</v>
      </c>
      <c r="I8" s="148">
        <f t="shared" si="1"/>
        <v>280111</v>
      </c>
      <c r="J8" s="148">
        <f t="shared" si="1"/>
        <v>269854</v>
      </c>
      <c r="K8" s="148">
        <f t="shared" si="1"/>
        <v>299318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176204</v>
      </c>
      <c r="D14" s="157">
        <v>210207</v>
      </c>
      <c r="E14" s="157">
        <v>206313</v>
      </c>
      <c r="F14" s="156">
        <v>281702</v>
      </c>
      <c r="G14" s="157">
        <v>266475</v>
      </c>
      <c r="H14" s="158">
        <v>261888</v>
      </c>
      <c r="I14" s="157">
        <v>279111</v>
      </c>
      <c r="J14" s="157">
        <v>269854</v>
      </c>
      <c r="K14" s="158">
        <v>299318</v>
      </c>
    </row>
    <row r="15" spans="1:27" s="18" customFormat="1" ht="12.75" customHeight="1" x14ac:dyDescent="0.2">
      <c r="A15" s="70"/>
      <c r="B15" s="114" t="s">
        <v>101</v>
      </c>
      <c r="C15" s="159">
        <v>8471</v>
      </c>
      <c r="D15" s="160">
        <v>10312</v>
      </c>
      <c r="E15" s="160">
        <v>0</v>
      </c>
      <c r="F15" s="159">
        <v>0</v>
      </c>
      <c r="G15" s="160">
        <v>0</v>
      </c>
      <c r="H15" s="161">
        <v>0</v>
      </c>
      <c r="I15" s="160">
        <v>1000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5658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5658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224418</v>
      </c>
      <c r="D26" s="103">
        <f t="shared" ref="D26:K26" si="3">+D4+D8+D16+D24</f>
        <v>251260</v>
      </c>
      <c r="E26" s="103">
        <f t="shared" si="3"/>
        <v>237403</v>
      </c>
      <c r="F26" s="104">
        <f t="shared" si="3"/>
        <v>701668</v>
      </c>
      <c r="G26" s="103">
        <f t="shared" si="3"/>
        <v>614466</v>
      </c>
      <c r="H26" s="105">
        <f t="shared" si="3"/>
        <v>602089</v>
      </c>
      <c r="I26" s="103">
        <f t="shared" si="3"/>
        <v>765888</v>
      </c>
      <c r="J26" s="103">
        <f t="shared" si="3"/>
        <v>786424.73199999996</v>
      </c>
      <c r="K26" s="103">
        <f t="shared" si="3"/>
        <v>848633.91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2014-05-28T13:22:28Z</dcterms:created>
  <dcterms:modified xsi:type="dcterms:W3CDTF">2014-05-30T07:53:47Z</dcterms:modified>
</cp:coreProperties>
</file>